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vassel\Desktop\"/>
    </mc:Choice>
  </mc:AlternateContent>
  <bookViews>
    <workbookView xWindow="0" yWindow="0" windowWidth="23040" windowHeight="9780" activeTab="1"/>
  </bookViews>
  <sheets>
    <sheet name="repart jours" sheetId="6" r:id="rId1"/>
    <sheet name="Salaires" sheetId="1" r:id="rId2"/>
    <sheet name="Déplacements, mission" sheetId="2" r:id="rId3"/>
    <sheet name="Frais directs" sheetId="3" r:id="rId4"/>
    <sheet name="Amortissement" sheetId="4" r:id="rId5"/>
    <sheet name="Budget prévisionnel" sheetId="5" r:id="rId6"/>
    <sheet name="Budget prévisionnel projet" sheetId="7" r:id="rId7"/>
    <sheet name="Quotes-parts" sheetId="9" r:id="rId8"/>
  </sheets>
  <definedNames>
    <definedName name="_xlnm.Print_Area" localSheetId="6">'Budget prévisionnel projet'!$A$1:$W$18</definedName>
    <definedName name="_xlnm.Print_Area" localSheetId="7">'Quotes-parts'!$A$1:$I$11</definedName>
    <definedName name="_xlnm.Print_Area" localSheetId="0">'repart jours'!$A$2:$Z$48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9" l="1"/>
  <c r="G11" i="9"/>
  <c r="H11" i="9"/>
  <c r="I11" i="9"/>
  <c r="E11" i="9"/>
  <c r="H7" i="9"/>
  <c r="G7" i="9"/>
  <c r="F7" i="9"/>
  <c r="E7" i="9"/>
  <c r="Y3" i="6"/>
  <c r="X3" i="6"/>
  <c r="W3" i="6"/>
  <c r="V3" i="6"/>
  <c r="U3" i="6"/>
  <c r="T3" i="6"/>
  <c r="S3" i="6"/>
  <c r="R3" i="6"/>
  <c r="Q3" i="6"/>
  <c r="P3" i="6"/>
  <c r="O3" i="6"/>
  <c r="N3" i="6"/>
  <c r="M3" i="6"/>
  <c r="L3" i="6"/>
  <c r="K3" i="6"/>
  <c r="J3" i="6"/>
  <c r="I3" i="6"/>
  <c r="H3" i="6"/>
  <c r="G3" i="6"/>
  <c r="F3" i="6"/>
  <c r="E3" i="6"/>
  <c r="D3" i="6"/>
  <c r="C3" i="6"/>
  <c r="B3" i="6"/>
  <c r="B64" i="1"/>
  <c r="B65" i="1"/>
  <c r="B66" i="1"/>
  <c r="B67" i="1"/>
  <c r="B68" i="1"/>
  <c r="B69" i="1"/>
  <c r="B70" i="1"/>
  <c r="B71" i="1"/>
  <c r="B72" i="1"/>
  <c r="B73" i="1"/>
  <c r="B74" i="1"/>
  <c r="B63" i="1"/>
  <c r="F6" i="7" l="1"/>
  <c r="T14" i="7" l="1"/>
  <c r="J15" i="7"/>
  <c r="Z8" i="6" l="1"/>
  <c r="Z26" i="6" l="1"/>
  <c r="U20" i="1" l="1"/>
  <c r="V11" i="7" l="1"/>
  <c r="P14" i="7" l="1"/>
  <c r="P3" i="7"/>
  <c r="R3" i="7"/>
  <c r="T3" i="7"/>
  <c r="V3" i="7"/>
  <c r="N3" i="7"/>
  <c r="T16" i="7"/>
  <c r="T15" i="7"/>
  <c r="R16" i="7"/>
  <c r="R15" i="7"/>
  <c r="R14" i="7"/>
  <c r="P16" i="7"/>
  <c r="P15" i="7"/>
  <c r="J14" i="7"/>
  <c r="H13" i="7"/>
  <c r="F13" i="7"/>
  <c r="D13" i="7"/>
  <c r="F18" i="7" l="1"/>
  <c r="D6" i="7"/>
  <c r="D18" i="7" s="1"/>
  <c r="P10" i="7" l="1"/>
  <c r="P9" i="7"/>
  <c r="P8" i="7"/>
  <c r="R10" i="7"/>
  <c r="R8" i="7"/>
  <c r="R9" i="7"/>
  <c r="S14" i="7"/>
  <c r="S15" i="7"/>
  <c r="S16" i="7"/>
  <c r="R7" i="7"/>
  <c r="P7" i="7"/>
  <c r="Q15" i="7"/>
  <c r="Q16" i="7"/>
  <c r="Q14" i="7"/>
  <c r="F9" i="9" l="1"/>
  <c r="F10" i="9"/>
  <c r="F8" i="9"/>
  <c r="G8" i="9"/>
  <c r="G9" i="9"/>
  <c r="G10" i="9"/>
  <c r="N15" i="7"/>
  <c r="V15" i="7" s="1"/>
  <c r="N14" i="7"/>
  <c r="V14" i="7" s="1"/>
  <c r="J11" i="7" l="1"/>
  <c r="J10" i="7"/>
  <c r="C15" i="2"/>
  <c r="R45" i="1"/>
  <c r="R46" i="1"/>
  <c r="R47" i="1"/>
  <c r="R48" i="1"/>
  <c r="R49" i="1"/>
  <c r="T49" i="1" s="1"/>
  <c r="R50" i="1"/>
  <c r="R51" i="1"/>
  <c r="R52" i="1"/>
  <c r="R53" i="1"/>
  <c r="R54" i="1"/>
  <c r="R55" i="1"/>
  <c r="R44" i="1"/>
  <c r="Q45" i="1"/>
  <c r="Q46" i="1"/>
  <c r="Q47" i="1"/>
  <c r="T47" i="1" s="1"/>
  <c r="Q48" i="1"/>
  <c r="Q49" i="1"/>
  <c r="Q50" i="1"/>
  <c r="Q51" i="1"/>
  <c r="Q52" i="1"/>
  <c r="Q53" i="1"/>
  <c r="Q54" i="1"/>
  <c r="Q55" i="1"/>
  <c r="T55" i="1" s="1"/>
  <c r="Q44" i="1"/>
  <c r="S55" i="1"/>
  <c r="P55" i="1"/>
  <c r="S54" i="1"/>
  <c r="T54" i="1"/>
  <c r="U54" i="1" s="1"/>
  <c r="P54" i="1"/>
  <c r="S53" i="1"/>
  <c r="P53" i="1"/>
  <c r="S52" i="1"/>
  <c r="P52" i="1"/>
  <c r="T51" i="1"/>
  <c r="S51" i="1"/>
  <c r="P51" i="1"/>
  <c r="S50" i="1"/>
  <c r="T50" i="1"/>
  <c r="U50" i="1" s="1"/>
  <c r="P50" i="1"/>
  <c r="S49" i="1"/>
  <c r="P49" i="1"/>
  <c r="S48" i="1"/>
  <c r="P48" i="1"/>
  <c r="S47" i="1"/>
  <c r="P47" i="1"/>
  <c r="O47" i="1"/>
  <c r="S46" i="1"/>
  <c r="T46" i="1"/>
  <c r="P46" i="1"/>
  <c r="U46" i="1" s="1"/>
  <c r="S45" i="1"/>
  <c r="P45" i="1"/>
  <c r="T44" i="1"/>
  <c r="S44" i="1"/>
  <c r="P44" i="1"/>
  <c r="Z4" i="6"/>
  <c r="Z33" i="6"/>
  <c r="T48" i="1" l="1"/>
  <c r="U48" i="1" s="1"/>
  <c r="U47" i="1"/>
  <c r="U55" i="1"/>
  <c r="U51" i="1"/>
  <c r="T52" i="1"/>
  <c r="U52" i="1" s="1"/>
  <c r="T53" i="1"/>
  <c r="T45" i="1"/>
  <c r="U49" i="1"/>
  <c r="U44" i="1"/>
  <c r="U53" i="1"/>
  <c r="U45" i="1"/>
  <c r="Z20" i="6" l="1"/>
  <c r="C46" i="6"/>
  <c r="C48" i="6" s="1"/>
  <c r="V44" i="1" s="1"/>
  <c r="W44" i="1" s="1"/>
  <c r="E63" i="1" s="1"/>
  <c r="D46" i="6"/>
  <c r="D48" i="6" s="1"/>
  <c r="V8" i="1" s="1"/>
  <c r="W8" i="1" s="1"/>
  <c r="E27" i="1" s="1"/>
  <c r="E46" i="6"/>
  <c r="E48" i="6" s="1"/>
  <c r="V45" i="1" s="1"/>
  <c r="W45" i="1" s="1"/>
  <c r="E64" i="1" s="1"/>
  <c r="F46" i="6"/>
  <c r="F48" i="6" s="1"/>
  <c r="V9" i="1" s="1"/>
  <c r="W9" i="1" s="1"/>
  <c r="E28" i="1" s="1"/>
  <c r="G46" i="6"/>
  <c r="G48" i="6" s="1"/>
  <c r="V46" i="1" s="1"/>
  <c r="W46" i="1" s="1"/>
  <c r="E65" i="1" s="1"/>
  <c r="H46" i="6"/>
  <c r="H48" i="6" s="1"/>
  <c r="V10" i="1" s="1"/>
  <c r="W10" i="1" s="1"/>
  <c r="E29" i="1" s="1"/>
  <c r="I46" i="6"/>
  <c r="I48" i="6" s="1"/>
  <c r="V47" i="1" s="1"/>
  <c r="W47" i="1" s="1"/>
  <c r="E66" i="1" s="1"/>
  <c r="J46" i="6"/>
  <c r="J48" i="6" s="1"/>
  <c r="V11" i="1" s="1"/>
  <c r="W11" i="1" s="1"/>
  <c r="E30" i="1" s="1"/>
  <c r="K46" i="6"/>
  <c r="K48" i="6" s="1"/>
  <c r="V48" i="1" s="1"/>
  <c r="W48" i="1" s="1"/>
  <c r="E67" i="1" s="1"/>
  <c r="L46" i="6"/>
  <c r="L48" i="6" s="1"/>
  <c r="V12" i="1" s="1"/>
  <c r="W12" i="1" s="1"/>
  <c r="E31" i="1" s="1"/>
  <c r="M46" i="6"/>
  <c r="M48" i="6" s="1"/>
  <c r="V49" i="1" s="1"/>
  <c r="W49" i="1" s="1"/>
  <c r="E68" i="1" s="1"/>
  <c r="N46" i="6"/>
  <c r="N48" i="6" s="1"/>
  <c r="V13" i="1" s="1"/>
  <c r="W13" i="1" s="1"/>
  <c r="E32" i="1" s="1"/>
  <c r="O46" i="6"/>
  <c r="O48" i="6" s="1"/>
  <c r="V50" i="1" s="1"/>
  <c r="W50" i="1" s="1"/>
  <c r="E69" i="1" s="1"/>
  <c r="P46" i="6"/>
  <c r="P48" i="6" s="1"/>
  <c r="V14" i="1" s="1"/>
  <c r="W14" i="1" s="1"/>
  <c r="E33" i="1" s="1"/>
  <c r="Q46" i="6"/>
  <c r="Q48" i="6" s="1"/>
  <c r="V51" i="1" s="1"/>
  <c r="W51" i="1" s="1"/>
  <c r="E70" i="1" s="1"/>
  <c r="R46" i="6"/>
  <c r="S46" i="6"/>
  <c r="S48" i="6" s="1"/>
  <c r="V52" i="1" s="1"/>
  <c r="W52" i="1" s="1"/>
  <c r="E71" i="1" s="1"/>
  <c r="T46" i="6"/>
  <c r="U46" i="6"/>
  <c r="U48" i="6" s="1"/>
  <c r="V46" i="6"/>
  <c r="W46" i="6"/>
  <c r="W48" i="6" s="1"/>
  <c r="V54" i="1" s="1"/>
  <c r="W54" i="1" s="1"/>
  <c r="E73" i="1" s="1"/>
  <c r="X46" i="6"/>
  <c r="Y46" i="6"/>
  <c r="Y48" i="6" s="1"/>
  <c r="V55" i="1" s="1"/>
  <c r="W55" i="1" s="1"/>
  <c r="E74" i="1" s="1"/>
  <c r="B46" i="6"/>
  <c r="S18" i="1"/>
  <c r="S17" i="1"/>
  <c r="S16" i="1"/>
  <c r="S15" i="1"/>
  <c r="S14" i="1"/>
  <c r="S13" i="1"/>
  <c r="S12" i="1"/>
  <c r="S11" i="1"/>
  <c r="T11" i="1" s="1"/>
  <c r="S10" i="1"/>
  <c r="S9" i="1"/>
  <c r="S8" i="1"/>
  <c r="S7" i="1"/>
  <c r="R18" i="1"/>
  <c r="R17" i="1"/>
  <c r="R16" i="1"/>
  <c r="R15" i="1"/>
  <c r="R14" i="1"/>
  <c r="R13" i="1"/>
  <c r="R12" i="1"/>
  <c r="R11" i="1"/>
  <c r="R10" i="1"/>
  <c r="T10" i="1" s="1"/>
  <c r="U10" i="1" s="1"/>
  <c r="R9" i="1"/>
  <c r="R8" i="1"/>
  <c r="R7" i="1"/>
  <c r="Q18" i="1"/>
  <c r="T18" i="1" s="1"/>
  <c r="U18" i="1" s="1"/>
  <c r="Q17" i="1"/>
  <c r="Q16" i="1"/>
  <c r="Q15" i="1"/>
  <c r="Q14" i="1"/>
  <c r="T14" i="1" s="1"/>
  <c r="U14" i="1" s="1"/>
  <c r="Q13" i="1"/>
  <c r="T13" i="1" s="1"/>
  <c r="Q12" i="1"/>
  <c r="Q11" i="1"/>
  <c r="Q10" i="1"/>
  <c r="Q9" i="1"/>
  <c r="T9" i="1" s="1"/>
  <c r="Q8" i="1"/>
  <c r="Q7" i="1"/>
  <c r="P18" i="1"/>
  <c r="P17" i="1"/>
  <c r="P16" i="1"/>
  <c r="P15" i="1"/>
  <c r="P14" i="1"/>
  <c r="P13" i="1"/>
  <c r="P12" i="1"/>
  <c r="P11" i="1"/>
  <c r="P10" i="1"/>
  <c r="P9" i="1"/>
  <c r="P8" i="1"/>
  <c r="P7" i="1"/>
  <c r="T17" i="1"/>
  <c r="U17" i="1" s="1"/>
  <c r="T8" i="1"/>
  <c r="U8" i="1" s="1"/>
  <c r="T12" i="1"/>
  <c r="U12" i="1" s="1"/>
  <c r="T15" i="1"/>
  <c r="T16" i="1"/>
  <c r="U16" i="1" s="1"/>
  <c r="O10" i="1"/>
  <c r="Z46" i="6" l="1"/>
  <c r="B48" i="6"/>
  <c r="V7" i="1" s="1"/>
  <c r="W7" i="1" s="1"/>
  <c r="E26" i="1" s="1"/>
  <c r="V53" i="1"/>
  <c r="W53" i="1" s="1"/>
  <c r="E72" i="1" s="1"/>
  <c r="V48" i="6"/>
  <c r="V17" i="1" s="1"/>
  <c r="W17" i="1" s="1"/>
  <c r="E36" i="1" s="1"/>
  <c r="R48" i="6"/>
  <c r="V15" i="1" s="1"/>
  <c r="W15" i="1" s="1"/>
  <c r="E34" i="1" s="1"/>
  <c r="T48" i="6"/>
  <c r="V16" i="1" s="1"/>
  <c r="W16" i="1" s="1"/>
  <c r="E35" i="1" s="1"/>
  <c r="X48" i="6"/>
  <c r="V18" i="1" s="1"/>
  <c r="U15" i="1"/>
  <c r="U9" i="1"/>
  <c r="U11" i="1"/>
  <c r="U13" i="1"/>
  <c r="T7" i="1"/>
  <c r="U7" i="1" s="1"/>
  <c r="Z48" i="6" l="1"/>
  <c r="V20" i="1"/>
  <c r="U23" i="1" s="1"/>
  <c r="B18" i="5" s="1"/>
  <c r="W18" i="1"/>
  <c r="E37" i="1" s="1"/>
  <c r="N8" i="1"/>
  <c r="D2" i="6" s="1"/>
  <c r="N9" i="1"/>
  <c r="F2" i="6" s="1"/>
  <c r="N10" i="1"/>
  <c r="H2" i="6" s="1"/>
  <c r="N11" i="1"/>
  <c r="J2" i="6" s="1"/>
  <c r="N12" i="1"/>
  <c r="L2" i="6" s="1"/>
  <c r="N13" i="1"/>
  <c r="N2" i="6" s="1"/>
  <c r="N14" i="1"/>
  <c r="P2" i="6" s="1"/>
  <c r="N15" i="1"/>
  <c r="R2" i="6" s="1"/>
  <c r="N16" i="1"/>
  <c r="T2" i="6" s="1"/>
  <c r="N17" i="1"/>
  <c r="V2" i="6" s="1"/>
  <c r="N18" i="1"/>
  <c r="X2" i="6" s="1"/>
  <c r="N7" i="1"/>
  <c r="B2" i="6" s="1"/>
  <c r="B82" i="1"/>
  <c r="B83" i="1"/>
  <c r="B84" i="1"/>
  <c r="B85" i="1"/>
  <c r="B86" i="1"/>
  <c r="B87" i="1"/>
  <c r="B88" i="1"/>
  <c r="B89" i="1"/>
  <c r="B90" i="1"/>
  <c r="B91" i="1"/>
  <c r="B92" i="1"/>
  <c r="B81" i="1"/>
  <c r="B45" i="1"/>
  <c r="N45" i="1" s="1"/>
  <c r="B46" i="1"/>
  <c r="N46" i="1" s="1"/>
  <c r="B47" i="1"/>
  <c r="N47" i="1" s="1"/>
  <c r="B48" i="1"/>
  <c r="N48" i="1" s="1"/>
  <c r="B49" i="1"/>
  <c r="N49" i="1" s="1"/>
  <c r="B50" i="1"/>
  <c r="N50" i="1" s="1"/>
  <c r="B51" i="1"/>
  <c r="N51" i="1" s="1"/>
  <c r="B52" i="1"/>
  <c r="N52" i="1" s="1"/>
  <c r="B53" i="1"/>
  <c r="N53" i="1" s="1"/>
  <c r="B54" i="1"/>
  <c r="N54" i="1" s="1"/>
  <c r="B55" i="1"/>
  <c r="N55" i="1" s="1"/>
  <c r="B44" i="1"/>
  <c r="N44" i="1" s="1"/>
  <c r="B13" i="7" l="1"/>
  <c r="B15" i="5"/>
  <c r="F18" i="5"/>
  <c r="F17" i="5"/>
  <c r="F16" i="5"/>
  <c r="N16" i="7" l="1"/>
  <c r="V16" i="7" s="1"/>
  <c r="J16" i="7"/>
  <c r="J13" i="7" s="1"/>
  <c r="B13" i="5"/>
  <c r="B12" i="5"/>
  <c r="E16" i="4"/>
  <c r="F16" i="4"/>
  <c r="G16" i="4"/>
  <c r="D16" i="4"/>
  <c r="B16" i="4"/>
  <c r="G8" i="4"/>
  <c r="F8" i="4"/>
  <c r="E8" i="4"/>
  <c r="D8" i="4"/>
  <c r="B37" i="3"/>
  <c r="B19" i="3"/>
  <c r="B39" i="2"/>
  <c r="C10" i="2"/>
  <c r="C19" i="2" s="1"/>
  <c r="C20" i="2" s="1"/>
  <c r="G19" i="2"/>
  <c r="G20" i="2" s="1"/>
  <c r="K81" i="1"/>
  <c r="K92" i="1"/>
  <c r="K91" i="1"/>
  <c r="K90" i="1"/>
  <c r="K89" i="1"/>
  <c r="K88" i="1"/>
  <c r="K87" i="1"/>
  <c r="K86" i="1"/>
  <c r="K85" i="1"/>
  <c r="K84" i="1"/>
  <c r="K83" i="1"/>
  <c r="K82" i="1"/>
  <c r="I92" i="1"/>
  <c r="I91" i="1"/>
  <c r="I90" i="1"/>
  <c r="I89" i="1"/>
  <c r="I94" i="1" s="1"/>
  <c r="I88" i="1"/>
  <c r="I87" i="1"/>
  <c r="I86" i="1"/>
  <c r="I85" i="1"/>
  <c r="I84" i="1"/>
  <c r="I83" i="1"/>
  <c r="I82" i="1"/>
  <c r="I81" i="1"/>
  <c r="G92" i="1"/>
  <c r="G91" i="1"/>
  <c r="G90" i="1"/>
  <c r="G89" i="1"/>
  <c r="G88" i="1"/>
  <c r="G87" i="1"/>
  <c r="G86" i="1"/>
  <c r="G85" i="1"/>
  <c r="G84" i="1"/>
  <c r="G83" i="1"/>
  <c r="G82" i="1"/>
  <c r="G81" i="1"/>
  <c r="E82" i="1"/>
  <c r="E83" i="1"/>
  <c r="E84" i="1"/>
  <c r="E85" i="1"/>
  <c r="E86" i="1"/>
  <c r="E87" i="1"/>
  <c r="E88" i="1"/>
  <c r="E89" i="1"/>
  <c r="E90" i="1"/>
  <c r="E91" i="1"/>
  <c r="E92" i="1"/>
  <c r="E81" i="1"/>
  <c r="D82" i="1"/>
  <c r="F82" i="1" s="1"/>
  <c r="D83" i="1"/>
  <c r="D84" i="1"/>
  <c r="F84" i="1" s="1"/>
  <c r="D85" i="1"/>
  <c r="D86" i="1"/>
  <c r="F86" i="1" s="1"/>
  <c r="D87" i="1"/>
  <c r="D88" i="1"/>
  <c r="F88" i="1" s="1"/>
  <c r="D89" i="1"/>
  <c r="D90" i="1"/>
  <c r="F90" i="1" s="1"/>
  <c r="D91" i="1"/>
  <c r="D92" i="1"/>
  <c r="F92" i="1" s="1"/>
  <c r="D81" i="1"/>
  <c r="B111" i="1"/>
  <c r="B110" i="1"/>
  <c r="B109" i="1"/>
  <c r="B108" i="1"/>
  <c r="B107" i="1"/>
  <c r="B106" i="1"/>
  <c r="B105" i="1"/>
  <c r="B104" i="1"/>
  <c r="B103" i="1"/>
  <c r="B102" i="1"/>
  <c r="B101" i="1"/>
  <c r="B100" i="1"/>
  <c r="F91" i="1"/>
  <c r="H91" i="1" s="1"/>
  <c r="F85" i="1"/>
  <c r="K57" i="1"/>
  <c r="I57" i="1"/>
  <c r="G57" i="1"/>
  <c r="E57" i="1"/>
  <c r="D57" i="1"/>
  <c r="F55" i="1"/>
  <c r="H55" i="1" s="1"/>
  <c r="J55" i="1" s="1"/>
  <c r="L55" i="1" s="1"/>
  <c r="D74" i="1" s="1"/>
  <c r="F74" i="1" s="1"/>
  <c r="F54" i="1"/>
  <c r="H54" i="1" s="1"/>
  <c r="J54" i="1" s="1"/>
  <c r="L54" i="1" s="1"/>
  <c r="D73" i="1" s="1"/>
  <c r="F73" i="1" s="1"/>
  <c r="F53" i="1"/>
  <c r="H53" i="1" s="1"/>
  <c r="J53" i="1" s="1"/>
  <c r="L53" i="1" s="1"/>
  <c r="D72" i="1" s="1"/>
  <c r="F72" i="1" s="1"/>
  <c r="F52" i="1"/>
  <c r="H52" i="1" s="1"/>
  <c r="J52" i="1" s="1"/>
  <c r="L52" i="1" s="1"/>
  <c r="D71" i="1" s="1"/>
  <c r="F71" i="1" s="1"/>
  <c r="F51" i="1"/>
  <c r="H51" i="1" s="1"/>
  <c r="J51" i="1" s="1"/>
  <c r="L51" i="1" s="1"/>
  <c r="D70" i="1" s="1"/>
  <c r="F70" i="1" s="1"/>
  <c r="F50" i="1"/>
  <c r="H50" i="1" s="1"/>
  <c r="J50" i="1" s="1"/>
  <c r="L50" i="1" s="1"/>
  <c r="D69" i="1" s="1"/>
  <c r="F69" i="1" s="1"/>
  <c r="F49" i="1"/>
  <c r="H49" i="1" s="1"/>
  <c r="J49" i="1" s="1"/>
  <c r="L49" i="1" s="1"/>
  <c r="D68" i="1" s="1"/>
  <c r="F68" i="1" s="1"/>
  <c r="F48" i="1"/>
  <c r="H48" i="1" s="1"/>
  <c r="J48" i="1" s="1"/>
  <c r="L48" i="1" s="1"/>
  <c r="D67" i="1" s="1"/>
  <c r="F67" i="1" s="1"/>
  <c r="F47" i="1"/>
  <c r="H47" i="1" s="1"/>
  <c r="J47" i="1" s="1"/>
  <c r="L47" i="1" s="1"/>
  <c r="D66" i="1" s="1"/>
  <c r="F66" i="1" s="1"/>
  <c r="F46" i="1"/>
  <c r="H46" i="1" s="1"/>
  <c r="J46" i="1" s="1"/>
  <c r="L46" i="1" s="1"/>
  <c r="F45" i="1"/>
  <c r="H45" i="1" s="1"/>
  <c r="J45" i="1" s="1"/>
  <c r="L45" i="1" s="1"/>
  <c r="F44" i="1"/>
  <c r="E20" i="2"/>
  <c r="F20" i="2"/>
  <c r="B11" i="5" l="1"/>
  <c r="J9" i="7"/>
  <c r="H92" i="1"/>
  <c r="J92" i="1" s="1"/>
  <c r="L92" i="1" s="1"/>
  <c r="H84" i="1"/>
  <c r="J84" i="1" s="1"/>
  <c r="L84" i="1" s="1"/>
  <c r="G22" i="2"/>
  <c r="F57" i="1"/>
  <c r="D65" i="1"/>
  <c r="F65" i="1" s="1"/>
  <c r="D64" i="1"/>
  <c r="F64" i="1" s="1"/>
  <c r="H88" i="1"/>
  <c r="J88" i="1" s="1"/>
  <c r="F89" i="1"/>
  <c r="H89" i="1" s="1"/>
  <c r="J89" i="1" s="1"/>
  <c r="L89" i="1" s="1"/>
  <c r="G94" i="1"/>
  <c r="E94" i="1"/>
  <c r="H44" i="1"/>
  <c r="F87" i="1"/>
  <c r="H87" i="1" s="1"/>
  <c r="J87" i="1" s="1"/>
  <c r="L87" i="1" s="1"/>
  <c r="F83" i="1"/>
  <c r="H83" i="1" s="1"/>
  <c r="J83" i="1" s="1"/>
  <c r="L83" i="1" s="1"/>
  <c r="K94" i="1"/>
  <c r="L88" i="1"/>
  <c r="J91" i="1"/>
  <c r="L91" i="1" s="1"/>
  <c r="H85" i="1"/>
  <c r="J85" i="1" s="1"/>
  <c r="L85" i="1" s="1"/>
  <c r="H90" i="1"/>
  <c r="J90" i="1" s="1"/>
  <c r="L90" i="1" s="1"/>
  <c r="H86" i="1"/>
  <c r="J86" i="1" s="1"/>
  <c r="L86" i="1" s="1"/>
  <c r="H82" i="1"/>
  <c r="J82" i="1" s="1"/>
  <c r="L82" i="1" s="1"/>
  <c r="D94" i="1"/>
  <c r="F81" i="1"/>
  <c r="B10" i="5" l="1"/>
  <c r="J8" i="7"/>
  <c r="D102" i="1"/>
  <c r="M83" i="1"/>
  <c r="N83" i="1" s="1"/>
  <c r="F53" i="6" s="1"/>
  <c r="D110" i="1"/>
  <c r="M91" i="1"/>
  <c r="N91" i="1" s="1"/>
  <c r="D106" i="1"/>
  <c r="M87" i="1"/>
  <c r="N87" i="1" s="1"/>
  <c r="D104" i="1"/>
  <c r="M85" i="1"/>
  <c r="N85" i="1" s="1"/>
  <c r="D107" i="1"/>
  <c r="M88" i="1"/>
  <c r="N88" i="1" s="1"/>
  <c r="P53" i="6" s="1"/>
  <c r="D105" i="1"/>
  <c r="M86" i="1"/>
  <c r="N86" i="1" s="1"/>
  <c r="D103" i="1"/>
  <c r="M84" i="1"/>
  <c r="N84" i="1" s="1"/>
  <c r="H51" i="6" s="1"/>
  <c r="D109" i="1"/>
  <c r="M90" i="1"/>
  <c r="N90" i="1" s="1"/>
  <c r="D108" i="1"/>
  <c r="M89" i="1"/>
  <c r="N89" i="1" s="1"/>
  <c r="R51" i="6" s="1"/>
  <c r="D101" i="1"/>
  <c r="M82" i="1"/>
  <c r="N82" i="1" s="1"/>
  <c r="D111" i="1"/>
  <c r="M92" i="1"/>
  <c r="N92" i="1" s="1"/>
  <c r="H57" i="1"/>
  <c r="J44" i="1"/>
  <c r="H81" i="1"/>
  <c r="F94" i="1"/>
  <c r="D57" i="6" l="1"/>
  <c r="D59" i="6"/>
  <c r="D55" i="6"/>
  <c r="T59" i="6"/>
  <c r="T53" i="6"/>
  <c r="T51" i="6"/>
  <c r="J59" i="6"/>
  <c r="J57" i="6"/>
  <c r="J55" i="6"/>
  <c r="X55" i="6"/>
  <c r="Y59" i="6"/>
  <c r="Y57" i="6"/>
  <c r="X51" i="6"/>
  <c r="X53" i="6"/>
  <c r="J57" i="1"/>
  <c r="L44" i="1"/>
  <c r="H94" i="1"/>
  <c r="J81" i="1"/>
  <c r="AA55" i="6" l="1"/>
  <c r="AA51" i="6"/>
  <c r="AA59" i="6"/>
  <c r="AA57" i="6"/>
  <c r="D63" i="1"/>
  <c r="L57" i="1"/>
  <c r="J94" i="1"/>
  <c r="F63" i="1" l="1"/>
  <c r="F76" i="1" s="1"/>
  <c r="D76" i="1"/>
  <c r="G18" i="2" l="1"/>
  <c r="F18" i="2"/>
  <c r="B27" i="1"/>
  <c r="B28" i="1"/>
  <c r="B29" i="1"/>
  <c r="B30" i="1"/>
  <c r="B31" i="1"/>
  <c r="B32" i="1"/>
  <c r="B33" i="1"/>
  <c r="B34" i="1"/>
  <c r="B35" i="1"/>
  <c r="B36" i="1"/>
  <c r="B37" i="1"/>
  <c r="B26" i="1"/>
  <c r="E20" i="1"/>
  <c r="F18" i="1"/>
  <c r="H18" i="1" s="1"/>
  <c r="J18" i="1" s="1"/>
  <c r="L18" i="1" s="1"/>
  <c r="D37" i="1" s="1"/>
  <c r="F37" i="1" s="1"/>
  <c r="F111" i="1" s="1"/>
  <c r="E111" i="1" s="1"/>
  <c r="F17" i="1"/>
  <c r="H17" i="1" s="1"/>
  <c r="J17" i="1" s="1"/>
  <c r="L17" i="1" s="1"/>
  <c r="D36" i="1" s="1"/>
  <c r="F36" i="1" s="1"/>
  <c r="F110" i="1" s="1"/>
  <c r="E110" i="1" s="1"/>
  <c r="F16" i="1"/>
  <c r="H16" i="1" s="1"/>
  <c r="F15" i="1"/>
  <c r="H15" i="1" s="1"/>
  <c r="J15" i="1" s="1"/>
  <c r="L15" i="1" s="1"/>
  <c r="D34" i="1" s="1"/>
  <c r="F34" i="1" s="1"/>
  <c r="F108" i="1" s="1"/>
  <c r="E108" i="1" s="1"/>
  <c r="F14" i="1"/>
  <c r="F13" i="1"/>
  <c r="H13" i="1" s="1"/>
  <c r="F12" i="1"/>
  <c r="H12" i="1" s="1"/>
  <c r="J12" i="1" s="1"/>
  <c r="L12" i="1" s="1"/>
  <c r="D31" i="1" s="1"/>
  <c r="F31" i="1" s="1"/>
  <c r="F105" i="1" s="1"/>
  <c r="E105" i="1" s="1"/>
  <c r="F11" i="1"/>
  <c r="H11" i="1" s="1"/>
  <c r="J11" i="1" s="1"/>
  <c r="L11" i="1" s="1"/>
  <c r="D30" i="1" s="1"/>
  <c r="F30" i="1" s="1"/>
  <c r="F104" i="1" s="1"/>
  <c r="E104" i="1" s="1"/>
  <c r="F10" i="1"/>
  <c r="H10" i="1" s="1"/>
  <c r="F9" i="1"/>
  <c r="H9" i="1" s="1"/>
  <c r="F8" i="1"/>
  <c r="H8" i="1" s="1"/>
  <c r="J8" i="1" s="1"/>
  <c r="L8" i="1" s="1"/>
  <c r="D27" i="1" s="1"/>
  <c r="F27" i="1" s="1"/>
  <c r="F101" i="1" s="1"/>
  <c r="E101" i="1" s="1"/>
  <c r="K20" i="1"/>
  <c r="D20" i="1"/>
  <c r="J16" i="1" l="1"/>
  <c r="L16" i="1" s="1"/>
  <c r="D35" i="1" s="1"/>
  <c r="F35" i="1" s="1"/>
  <c r="F109" i="1" s="1"/>
  <c r="E109" i="1" s="1"/>
  <c r="J9" i="1"/>
  <c r="L9" i="1" s="1"/>
  <c r="D28" i="1" s="1"/>
  <c r="F28" i="1" s="1"/>
  <c r="F102" i="1" s="1"/>
  <c r="E102" i="1" s="1"/>
  <c r="J10" i="1"/>
  <c r="L10" i="1" s="1"/>
  <c r="D29" i="1" s="1"/>
  <c r="F29" i="1" s="1"/>
  <c r="F103" i="1" s="1"/>
  <c r="E103" i="1" s="1"/>
  <c r="J13" i="1"/>
  <c r="L13" i="1" s="1"/>
  <c r="D32" i="1" s="1"/>
  <c r="F32" i="1" s="1"/>
  <c r="F106" i="1" s="1"/>
  <c r="E106" i="1" s="1"/>
  <c r="I20" i="1"/>
  <c r="G20" i="1"/>
  <c r="H14" i="1"/>
  <c r="J14" i="1" s="1"/>
  <c r="L14" i="1" s="1"/>
  <c r="D33" i="1" s="1"/>
  <c r="F33" i="1" s="1"/>
  <c r="F107" i="1" s="1"/>
  <c r="E107" i="1" s="1"/>
  <c r="F7" i="1"/>
  <c r="H7" i="1" s="1"/>
  <c r="F20" i="1" l="1"/>
  <c r="H20" i="1" l="1"/>
  <c r="J7" i="1"/>
  <c r="L7" i="1" s="1"/>
  <c r="L81" i="1" l="1"/>
  <c r="D26" i="1"/>
  <c r="J20" i="1"/>
  <c r="L20" i="1"/>
  <c r="M81" i="1" l="1"/>
  <c r="N81" i="1" s="1"/>
  <c r="B53" i="6" s="1"/>
  <c r="AA53" i="6" s="1"/>
  <c r="D100" i="1"/>
  <c r="D113" i="1" s="1"/>
  <c r="F26" i="1"/>
  <c r="F100" i="1" s="1"/>
  <c r="D39" i="1"/>
  <c r="L94" i="1"/>
  <c r="E100" i="1" l="1"/>
  <c r="F39" i="1"/>
  <c r="F113" i="1" l="1"/>
  <c r="B9" i="5" l="1"/>
  <c r="B8" i="5" s="1"/>
  <c r="B20" i="5" s="1"/>
  <c r="G10" i="5" s="1"/>
  <c r="B14" i="5" l="1"/>
  <c r="C14" i="5" s="1"/>
  <c r="B6" i="7"/>
  <c r="B18" i="7" s="1"/>
  <c r="J7" i="7"/>
  <c r="C9" i="5"/>
  <c r="C17" i="5"/>
  <c r="F9" i="5"/>
  <c r="F8" i="5" s="1"/>
  <c r="C12" i="5"/>
  <c r="C16" i="5"/>
  <c r="C11" i="5"/>
  <c r="G17" i="5"/>
  <c r="G16" i="5"/>
  <c r="C13" i="5"/>
  <c r="C18" i="5"/>
  <c r="G18" i="5"/>
  <c r="C10" i="5"/>
  <c r="N10" i="7" l="1"/>
  <c r="N8" i="7"/>
  <c r="N9" i="7"/>
  <c r="N7" i="7"/>
  <c r="O15" i="7"/>
  <c r="O16" i="7"/>
  <c r="O14" i="7"/>
  <c r="J12" i="7"/>
  <c r="J6" i="7" s="1"/>
  <c r="J18" i="7" s="1"/>
  <c r="B19" i="7" s="1"/>
  <c r="G8" i="5"/>
  <c r="F19" i="5"/>
  <c r="E9" i="9" l="1"/>
  <c r="E10" i="9"/>
  <c r="E8" i="9"/>
  <c r="K12" i="7"/>
  <c r="W11" i="7"/>
  <c r="W12" i="7"/>
  <c r="K7" i="7"/>
  <c r="F19" i="7"/>
  <c r="W16" i="7"/>
  <c r="W14" i="7"/>
  <c r="W15" i="7"/>
  <c r="D19" i="7"/>
  <c r="K11" i="7"/>
  <c r="K8" i="7"/>
  <c r="K10" i="7"/>
  <c r="K16" i="7"/>
  <c r="K9" i="7"/>
  <c r="K14" i="7"/>
  <c r="K15" i="7"/>
  <c r="G19" i="5"/>
  <c r="G15" i="5" s="1"/>
  <c r="G20" i="5" s="1"/>
  <c r="F15" i="5"/>
  <c r="F20" i="5" s="1"/>
  <c r="H6" i="7"/>
  <c r="H18" i="7" s="1"/>
  <c r="T8" i="7" l="1"/>
  <c r="V8" i="7" s="1"/>
  <c r="W8" i="7" s="1"/>
  <c r="T9" i="7"/>
  <c r="V9" i="7" s="1"/>
  <c r="W9" i="7" s="1"/>
  <c r="T10" i="7"/>
  <c r="V10" i="7" s="1"/>
  <c r="W10" i="7" s="1"/>
  <c r="O6" i="7"/>
  <c r="U15" i="7"/>
  <c r="I16" i="7"/>
  <c r="I10" i="7"/>
  <c r="T7" i="7"/>
  <c r="V7" i="7" s="1"/>
  <c r="W7" i="7" s="1"/>
  <c r="W6" i="7" s="1"/>
  <c r="I9" i="7"/>
  <c r="I14" i="7"/>
  <c r="U16" i="7"/>
  <c r="I7" i="7"/>
  <c r="I11" i="7"/>
  <c r="U14" i="7"/>
  <c r="I15" i="7"/>
  <c r="I8" i="7"/>
  <c r="N6" i="7"/>
  <c r="N17" i="7" s="1"/>
  <c r="N13" i="7" s="1"/>
  <c r="H19" i="7"/>
  <c r="Q6" i="7"/>
  <c r="P6" i="7"/>
  <c r="P17" i="7" s="1"/>
  <c r="R6" i="7"/>
  <c r="R17" i="7" s="1"/>
  <c r="S6" i="7"/>
  <c r="V6" i="7" l="1"/>
  <c r="H8" i="9"/>
  <c r="I8" i="9" s="1"/>
  <c r="H9" i="9"/>
  <c r="I9" i="9" s="1"/>
  <c r="H10" i="9"/>
  <c r="I10" i="9" s="1"/>
  <c r="U6" i="7"/>
  <c r="T6" i="7"/>
  <c r="T17" i="7" s="1"/>
  <c r="T13" i="7" s="1"/>
  <c r="T18" i="7" s="1"/>
  <c r="Q17" i="7"/>
  <c r="Q13" i="7" s="1"/>
  <c r="Q18" i="7" s="1"/>
  <c r="P13" i="7"/>
  <c r="P18" i="7" s="1"/>
  <c r="N18" i="7"/>
  <c r="O17" i="7"/>
  <c r="O13" i="7" s="1"/>
  <c r="O18" i="7" s="1"/>
  <c r="U17" i="7" l="1"/>
  <c r="U13" i="7" s="1"/>
  <c r="U18" i="7" s="1"/>
  <c r="V17" i="7"/>
  <c r="W17" i="7" s="1"/>
  <c r="S17" i="7"/>
  <c r="S13" i="7" s="1"/>
  <c r="S18" i="7" s="1"/>
  <c r="R13" i="7"/>
  <c r="R18" i="7" s="1"/>
  <c r="V13" i="7" l="1"/>
  <c r="V18" i="7" s="1"/>
  <c r="W13" i="7"/>
  <c r="W18" i="7" s="1"/>
</calcChain>
</file>

<file path=xl/sharedStrings.xml><?xml version="1.0" encoding="utf-8"?>
<sst xmlns="http://schemas.openxmlformats.org/spreadsheetml/2006/main" count="292" uniqueCount="186">
  <si>
    <t>Salariés</t>
  </si>
  <si>
    <t>Base Brute</t>
  </si>
  <si>
    <t>Charges Pat totales</t>
  </si>
  <si>
    <t>Coût Total Salaire 1</t>
  </si>
  <si>
    <t>Réduc Fillon</t>
  </si>
  <si>
    <t>Coût Total Salaire 2</t>
  </si>
  <si>
    <t>Exo ZRR</t>
  </si>
  <si>
    <t>Coût Total Salaire 3</t>
  </si>
  <si>
    <t>Abattement taxe  salaires</t>
  </si>
  <si>
    <t>Coût Total Salaire 4</t>
  </si>
  <si>
    <t xml:space="preserve">Calcul coûts salaires </t>
  </si>
  <si>
    <t>II- % d'ETP affecté au projet</t>
  </si>
  <si>
    <t>Coût salaire annuel</t>
  </si>
  <si>
    <t>%</t>
  </si>
  <si>
    <t>% ETP affecté au projet</t>
  </si>
  <si>
    <t>Salaire affecté au projet</t>
  </si>
  <si>
    <t>I- Frais de déplacements</t>
  </si>
  <si>
    <t>VEHICULES DE SERVICE</t>
  </si>
  <si>
    <t>VEHICULES PERSONNELS</t>
  </si>
  <si>
    <t>Coût km</t>
  </si>
  <si>
    <t>Entretien et réparation</t>
  </si>
  <si>
    <t>Carburant</t>
  </si>
  <si>
    <t>Assurances</t>
  </si>
  <si>
    <t>TOTAL Frais</t>
  </si>
  <si>
    <t>km affectés
/opérat°</t>
  </si>
  <si>
    <t>Montants
 /opérat°</t>
  </si>
  <si>
    <t>TOTAL</t>
  </si>
  <si>
    <t>III- Coût salaires annuels des salariés impliqués dans le projet</t>
  </si>
  <si>
    <t>IV- % d'ETP affecté au projet</t>
  </si>
  <si>
    <t>TOTAL 2021 + 2022</t>
  </si>
  <si>
    <t>V- Coût salaires annuels des salariés impliqués dans le projet</t>
  </si>
  <si>
    <t>VI- % d'ETP affecté au projet</t>
  </si>
  <si>
    <r>
      <t xml:space="preserve">Ne remplir </t>
    </r>
    <r>
      <rPr>
        <b/>
        <u/>
        <sz val="14"/>
        <color rgb="FFFF0000"/>
        <rFont val="Calibri"/>
        <family val="2"/>
        <scheme val="minor"/>
      </rPr>
      <t>QUE</t>
    </r>
    <r>
      <rPr>
        <b/>
        <sz val="14"/>
        <color rgb="FFFF0000"/>
        <rFont val="Calibri"/>
        <family val="2"/>
        <scheme val="minor"/>
      </rPr>
      <t xml:space="preserve"> les cellules jaunes</t>
    </r>
  </si>
  <si>
    <t>Coût km*</t>
  </si>
  <si>
    <t>* Montant indicatif utilisé par le CPIE</t>
  </si>
  <si>
    <t>TOTAL frais de déplacements</t>
  </si>
  <si>
    <t>Projet</t>
  </si>
  <si>
    <r>
      <rPr>
        <b/>
        <u/>
        <sz val="10"/>
        <rFont val="Garamond"/>
        <family val="1"/>
      </rPr>
      <t>Méthode de calcul du coût km</t>
    </r>
    <r>
      <rPr>
        <sz val="10"/>
        <rFont val="Garamond"/>
        <family val="1"/>
      </rPr>
      <t xml:space="preserve"> : 
Application du barême kilométrique des impôts selon la puissance fiscale des véhicules personnels.
 Au prévisionnel, le coût kilométrique est une estimation moyenne d'après la puissance fiscale des véhicules personnels.</t>
    </r>
  </si>
  <si>
    <t>Types de frais</t>
  </si>
  <si>
    <t>Déplacements en train</t>
  </si>
  <si>
    <t>Péages</t>
  </si>
  <si>
    <t>Déplacements en avion</t>
  </si>
  <si>
    <t>Frais de parking</t>
  </si>
  <si>
    <t>Les frais de déplacements avec véhicules de service seront justifiés au bilan par un tableau récapitulant par salarié : les dates, lieux, motifs, nombre de km réalisés et la puissance fiscale du véhicule utilisé</t>
  </si>
  <si>
    <t>Les frais de déplacements avec véhicules de service seront justifiés au bilan par un tableau récapitulant par salarié : les dates, lieux, motifs et nombre de km réalisés + factures des frais d'entretien, carburant et assurance</t>
  </si>
  <si>
    <t>Montants</t>
  </si>
  <si>
    <t>Locations de véhicules</t>
  </si>
  <si>
    <t>Frais de restauration</t>
  </si>
  <si>
    <t>Explications des coûts</t>
  </si>
  <si>
    <t>Les frais de mission/voyage/transports seront justifiés sur facture</t>
  </si>
  <si>
    <t>Calcul frais de déplacements et de mission</t>
  </si>
  <si>
    <t>Calcul frais directs</t>
  </si>
  <si>
    <t>I- Prestations extérieures</t>
  </si>
  <si>
    <t>II- Frais de mission/voyage/transports</t>
  </si>
  <si>
    <t>Commentaires</t>
  </si>
  <si>
    <t>Intervenants extérieurs</t>
  </si>
  <si>
    <t>Impressions</t>
  </si>
  <si>
    <t>Les frais directs sont estimés sur devis joints au dossier</t>
  </si>
  <si>
    <t>Les frais d'intevenants extérieurs seront justifiés au bilan sur facture</t>
  </si>
  <si>
    <t>Autres prestations</t>
  </si>
  <si>
    <t>Les frais de déplacements et de mission diectement affectés au projet sont estimés par chaque structure. Ils ne peuvent dépasser 5% du coût total du projet.</t>
  </si>
  <si>
    <t>II- Achats de donnéees, logiciels et outils de monitoring</t>
  </si>
  <si>
    <t>Achat données</t>
  </si>
  <si>
    <t>Achat logiciels</t>
  </si>
  <si>
    <t>Achat outils monitoring</t>
  </si>
  <si>
    <t>Calcul amortissements</t>
  </si>
  <si>
    <t>Types de matériel</t>
  </si>
  <si>
    <t>Durée d'amortissement</t>
  </si>
  <si>
    <r>
      <rPr>
        <u/>
        <sz val="11"/>
        <color theme="1"/>
        <rFont val="Calibri"/>
        <family val="2"/>
        <scheme val="minor"/>
      </rPr>
      <t>Méthode de calcul :</t>
    </r>
    <r>
      <rPr>
        <sz val="11"/>
        <color theme="1"/>
        <rFont val="Calibri"/>
        <family val="2"/>
        <scheme val="minor"/>
      </rPr>
      <t xml:space="preserve"> coût du maériel x nbre de mois d'amortissement / nbre de mois d'amortissement par année</t>
    </r>
  </si>
  <si>
    <t>Les matériel acheté et amorti est justifié sur factures au bilan</t>
  </si>
  <si>
    <t>3 ans</t>
  </si>
  <si>
    <t>Exemple : Ordinateur Lenovo 
(achat au 15/05/2021)</t>
  </si>
  <si>
    <t>Les investissements sont amortis en fonction de leur typologie (ex. : matériel informatique sur 3 ans, supports pédagogiques inf. à 2 000 € sur 2 ans, etc…). Chaque achat prévisionnel est accompagné d'un devis.</t>
  </si>
  <si>
    <t>Association L'Escuro - CPIE des Pays Creusois</t>
  </si>
  <si>
    <t>C H A R G E S</t>
  </si>
  <si>
    <t>P R O D U I T S</t>
  </si>
  <si>
    <t>Charges affectées au projet</t>
  </si>
  <si>
    <t>Subventions Publiques</t>
  </si>
  <si>
    <t>Poste Salaires</t>
  </si>
  <si>
    <t>Contributions en nature</t>
  </si>
  <si>
    <t>Bénévolat</t>
  </si>
  <si>
    <t>Dons en nature</t>
  </si>
  <si>
    <t>Contributions matérielles</t>
  </si>
  <si>
    <t>COÛT TOTAL CHARGES</t>
  </si>
  <si>
    <t>COÛT TOTAL PRODUITS</t>
  </si>
  <si>
    <t>Projet " Gestion durable du bocage creusois"</t>
  </si>
  <si>
    <t>Poste Frais de prestation externes</t>
  </si>
  <si>
    <t>Poste Frais d'achat de données, logiciels, …</t>
  </si>
  <si>
    <t>Amortissements (2021-2022)</t>
  </si>
  <si>
    <t>Poste Déplacements et missions (&lt;5% coût projet)</t>
  </si>
  <si>
    <t>Frais indirects de gestion et de structure (&lt;15% des dépenses)</t>
  </si>
  <si>
    <t>OFB</t>
  </si>
  <si>
    <t>Autofinancement</t>
  </si>
  <si>
    <t>Valorisation du bénévolat</t>
  </si>
  <si>
    <t>Valorisation des dons en nature</t>
  </si>
  <si>
    <t>Valorisation des contributions matérielles</t>
  </si>
  <si>
    <t>Fonds propres</t>
  </si>
  <si>
    <r>
      <t xml:space="preserve">I- Coût salaires annuels des salariés </t>
    </r>
    <r>
      <rPr>
        <b/>
        <u/>
        <sz val="14"/>
        <color rgb="FFFF0000"/>
        <rFont val="Calibri"/>
        <family val="2"/>
        <scheme val="minor"/>
      </rPr>
      <t>impliqués dans le projet</t>
    </r>
  </si>
  <si>
    <t>Exo ZRR / ZFU, …</t>
  </si>
  <si>
    <r>
      <rPr>
        <sz val="10"/>
        <rFont val="Garamond"/>
        <family val="1"/>
      </rPr>
      <t>Le bénévolat peut être validé sous réserve de son inscription en comptabilité, selon des modalités formalisées et des informations quantifiables.</t>
    </r>
    <r>
      <rPr>
        <sz val="10"/>
        <color rgb="FFFF0000"/>
        <rFont val="Garamond"/>
        <family val="1"/>
      </rPr>
      <t xml:space="preserve">
Concernant le CPIE, nous basons notre calcul du coût horaire des bénévoles sur la Convention Collective de l'Animation à laquelle nous sommes affiliés. Nous justifions au bilan en fournissant les fiches de temps signées par chaque bénévole ainsi que le tableau de suivi des frais kilométriques abandonnés à l'association. Les frais de mission/voyage/transports abandonnés par les bénévoles sont également suivis et justifiés sur facture. Les contributions matérielles sont encadrées par convention (en ce qui nous concerne avec le CD23 pour la mise à dispsoition des locaux)</t>
    </r>
  </si>
  <si>
    <t>Jours travaillés</t>
  </si>
  <si>
    <t>%/ETP</t>
  </si>
  <si>
    <t>Base annuelle</t>
  </si>
  <si>
    <t>WE</t>
  </si>
  <si>
    <t>Ponts + jours fériés</t>
  </si>
  <si>
    <t>Congés</t>
  </si>
  <si>
    <t>% ETP</t>
  </si>
  <si>
    <t>Jours non travaillés</t>
  </si>
  <si>
    <t>heures affectées au projet</t>
  </si>
  <si>
    <t>Sollicitation des collectivités et partenaires</t>
  </si>
  <si>
    <t>Recueil, compilation et uniformisation des données SIG</t>
  </si>
  <si>
    <t>Pilotage du recueil de l’analyse des données</t>
  </si>
  <si>
    <t>Pilotage de la rédaction du document final</t>
  </si>
  <si>
    <t>Co-rédaction de la trame des entretiens individuels</t>
  </si>
  <si>
    <t>Réalisation d’entretiens individuels</t>
  </si>
  <si>
    <t>Organisation de la restitution</t>
  </si>
  <si>
    <t>Organisation de la diffusion du document final</t>
  </si>
  <si>
    <t>Suivi administratif &amp; financier</t>
  </si>
  <si>
    <t>Action 1</t>
  </si>
  <si>
    <t>TOTAL jours</t>
  </si>
  <si>
    <t>Total heures</t>
  </si>
  <si>
    <t>Coordination de la conception des contenus</t>
  </si>
  <si>
    <t>Participation aux sessions de formation</t>
  </si>
  <si>
    <t>Coordination de la rédaction du document de valorisation</t>
  </si>
  <si>
    <t>Mobilisation des partenaires locaux</t>
  </si>
  <si>
    <t>Action 2</t>
  </si>
  <si>
    <t>Action 3</t>
  </si>
  <si>
    <t>Coordination de l’élaboration du plan de communication</t>
  </si>
  <si>
    <t>Mobilisation des partenaires pour rechercher les lieux d’intervention</t>
  </si>
  <si>
    <t>Participation à l’élaboration du film séquencé</t>
  </si>
  <si>
    <t>Participation à l’élaboration de la plaquette “grand public”</t>
  </si>
  <si>
    <t>Coordination de la production des livrables</t>
  </si>
  <si>
    <t>Action 4</t>
  </si>
  <si>
    <t>Repérage et mobilisation des financeurs</t>
  </si>
  <si>
    <t>Mobilisation des partenaires pour le lancement des opérations “pilotes”</t>
  </si>
  <si>
    <t>Coordination de l’organisation des opérations avec les acteurs locaux</t>
  </si>
  <si>
    <t>Participation à la rédaction du guide et des fiches</t>
  </si>
  <si>
    <t>Coordination de la rédaction et de la diffusion des livrables</t>
  </si>
  <si>
    <t>Coordination générale</t>
  </si>
  <si>
    <t>,</t>
  </si>
  <si>
    <t>Conseil Régional (ENEDS)</t>
  </si>
  <si>
    <t>Pourcentage du projet / structure</t>
  </si>
  <si>
    <t>Poste Déplacements et missions 
(&lt;5% coût projet)</t>
  </si>
  <si>
    <t>Inventaires de terrain</t>
  </si>
  <si>
    <t>Gouvernance</t>
  </si>
  <si>
    <t>Coût/heure</t>
  </si>
  <si>
    <t>Coût jour</t>
  </si>
  <si>
    <t xml:space="preserve">Action 3 </t>
  </si>
  <si>
    <t>Analyse statistique des données issues des inventaires</t>
  </si>
  <si>
    <t>A la signature de la convention</t>
  </si>
  <si>
    <t>Financeur</t>
  </si>
  <si>
    <t>Type</t>
  </si>
  <si>
    <t>Avance initiale</t>
  </si>
  <si>
    <t>Quote-part par Partenaire</t>
  </si>
  <si>
    <t>Acompte</t>
  </si>
  <si>
    <t>Après envoi bilan technique intermédiaire</t>
  </si>
  <si>
    <t>Solde</t>
  </si>
  <si>
    <t>Après envoi bilan du projet</t>
  </si>
  <si>
    <t>TOTAL des quote-parts reversées</t>
  </si>
  <si>
    <t>Période d'obtention de la subvention</t>
  </si>
  <si>
    <t>L'Escuro - CPIE des Pays Creusois procèdera au versement des quote-part de chacun des Partenaires après obtention des avances, acomptes ou soldes des subventions attribuées par les financeurs.
Les montants indiqués pour les versements au bilan s'entendent sous réserve de dépréciations.</t>
  </si>
  <si>
    <t>Frais indirects de gestion et de structure 
(15% des dépenses)</t>
  </si>
  <si>
    <t>Répartition Jours Projet Haies</t>
  </si>
  <si>
    <t>Salarié 1</t>
  </si>
  <si>
    <t>Salarié 2</t>
  </si>
  <si>
    <t>Salarié 3</t>
  </si>
  <si>
    <t>Salarié 4</t>
  </si>
  <si>
    <t>Salarié 5</t>
  </si>
  <si>
    <t>Salarié 6</t>
  </si>
  <si>
    <t>Salarié 7</t>
  </si>
  <si>
    <t>Salarié 8</t>
  </si>
  <si>
    <t>Salarié 9</t>
  </si>
  <si>
    <t>Salarié 10</t>
  </si>
  <si>
    <t>Salarié 11</t>
  </si>
  <si>
    <t>Salarié 12</t>
  </si>
  <si>
    <t>/!\ Il s'agit de frais cumulés sur 2024 et 2025 !</t>
  </si>
  <si>
    <t>Nbre de Km pévisionnels de la structure (2024 + 2025)</t>
  </si>
  <si>
    <r>
      <rPr>
        <b/>
        <u/>
        <sz val="10"/>
        <rFont val="Garamond"/>
        <family val="1"/>
      </rPr>
      <t>Méthode de calcul du coût km</t>
    </r>
    <r>
      <rPr>
        <sz val="10"/>
        <rFont val="Garamond"/>
        <family val="1"/>
      </rPr>
      <t xml:space="preserve"> : Total des frais de carburant, assurance, entretien et réparation des véhicules de service divisé par total de km prévisionnels (2024+2025)</t>
    </r>
  </si>
  <si>
    <r>
      <t xml:space="preserve">Projet </t>
    </r>
    <r>
      <rPr>
        <b/>
        <sz val="10"/>
        <color rgb="FFFF0000"/>
        <rFont val="Garamond"/>
        <family val="1"/>
      </rPr>
      <t>XXX</t>
    </r>
  </si>
  <si>
    <t>Plan de Financement - Prévisionnel 2024-2025</t>
  </si>
  <si>
    <t>Structure 1</t>
  </si>
  <si>
    <t>Structure 2</t>
  </si>
  <si>
    <t>Structure 3</t>
  </si>
  <si>
    <t>Structure 4</t>
  </si>
  <si>
    <t>Modalités de versement des avances, acomptes et soldes - Prévisionnel 2024-2025</t>
  </si>
  <si>
    <t>Financeur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</si>
</sst>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0\ &quot;€&quot;_-;\-* #,##0\ &quot;€&quot;_-;_-* &quot;-&quot;\ &quot;€&quot;_-;_-@_-"/>
    <numFmt numFmtId="44" formatCode="_-* #,##0.00\ &quot;€&quot;_-;\-* #,##0.00\ &quot;€&quot;_-;_-* &quot;-&quot;??\ &quot;€&quot;_-;_-@_-"/>
    <numFmt numFmtId="43" formatCode="_-* #,##0.00\ _€_-;\-* #,##0.00\ _€_-;_-* &quot;-&quot;??\ _€_-;_-@_-"/>
    <numFmt numFmtId="164" formatCode="_-* #,##0\ &quot;€&quot;_-;\-* #,##0\ &quot;€&quot;_-;_-* &quot;-&quot;??\ &quot;€&quot;_-;_-@_-"/>
    <numFmt numFmtId="165" formatCode="#,##0\ &quot;€&quot;"/>
    <numFmt numFmtId="166" formatCode="#,##0.00\ &quot;€&quot;"/>
    <numFmt numFmtId="167" formatCode="_-* #,##0\ _€_-;\-* #,##0\ _€_-;_-* &quot;-&quot;??\ _€_-;_-@_-"/>
    <numFmt numFmtId="168" formatCode="_-* #,##0.00\ &quot;€&quot;_-;\-* #,##0.00\ &quot;€&quot;_-;_-* &quot;-&quot;\ &quot;€&quot;_-;_-@_-"/>
    <numFmt numFmtId="169" formatCode="_-* #,##0.00\ [$€-40C]_-;\-* #,##0.00\ [$€-40C]_-;_-* &quot;-&quot;??\ [$€-40C]_-;_-@_-"/>
    <numFmt numFmtId="170" formatCode="0.0%"/>
    <numFmt numFmtId="171" formatCode="0.000%"/>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name val="Garamond"/>
      <family val="1"/>
    </font>
    <font>
      <b/>
      <sz val="10"/>
      <color theme="4"/>
      <name val="Garamond"/>
      <family val="1"/>
    </font>
    <font>
      <b/>
      <sz val="10"/>
      <color theme="0"/>
      <name val="Garamond"/>
      <family val="1"/>
    </font>
    <font>
      <b/>
      <sz val="11"/>
      <name val="Garamond"/>
      <family val="1"/>
    </font>
    <font>
      <b/>
      <sz val="11"/>
      <color theme="4"/>
      <name val="Garamond"/>
      <family val="1"/>
    </font>
    <font>
      <sz val="10"/>
      <name val="Garamond"/>
      <family val="1"/>
    </font>
    <font>
      <sz val="11"/>
      <name val="Garamond"/>
      <family val="1"/>
    </font>
    <font>
      <b/>
      <sz val="11"/>
      <color indexed="9"/>
      <name val="Garamond"/>
      <family val="1"/>
    </font>
    <font>
      <b/>
      <sz val="9"/>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b/>
      <sz val="14"/>
      <color rgb="FFFF0000"/>
      <name val="Calibri"/>
      <family val="2"/>
      <scheme val="minor"/>
    </font>
    <font>
      <sz val="10"/>
      <name val="Arial"/>
      <family val="2"/>
    </font>
    <font>
      <sz val="10"/>
      <color theme="1"/>
      <name val="Garamond"/>
      <family val="1"/>
    </font>
    <font>
      <b/>
      <u/>
      <sz val="10"/>
      <name val="Garamond"/>
      <family val="1"/>
    </font>
    <font>
      <b/>
      <sz val="14"/>
      <color theme="0"/>
      <name val="Calibri"/>
      <family val="2"/>
      <scheme val="minor"/>
    </font>
    <font>
      <b/>
      <u/>
      <sz val="14"/>
      <color rgb="FFFF0000"/>
      <name val="Calibri"/>
      <family val="2"/>
      <scheme val="minor"/>
    </font>
    <font>
      <i/>
      <sz val="10"/>
      <name val="Garamond"/>
      <family val="1"/>
    </font>
    <font>
      <b/>
      <sz val="11"/>
      <name val="Calibri"/>
      <family val="2"/>
      <scheme val="minor"/>
    </font>
    <font>
      <b/>
      <sz val="16"/>
      <color theme="0"/>
      <name val="Calibri"/>
      <family val="2"/>
      <scheme val="minor"/>
    </font>
    <font>
      <u/>
      <sz val="11"/>
      <color theme="1"/>
      <name val="Calibri"/>
      <family val="2"/>
      <scheme val="minor"/>
    </font>
    <font>
      <i/>
      <sz val="11"/>
      <color theme="1"/>
      <name val="Calibri"/>
      <family val="2"/>
      <scheme val="minor"/>
    </font>
    <font>
      <sz val="14"/>
      <name val="Garamond"/>
      <family val="1"/>
    </font>
    <font>
      <b/>
      <sz val="14"/>
      <name val="Garamond"/>
      <family val="1"/>
    </font>
    <font>
      <sz val="12"/>
      <name val="Garamond"/>
      <family val="1"/>
    </font>
    <font>
      <sz val="12"/>
      <color rgb="FFFF0000"/>
      <name val="Garamond"/>
      <family val="1"/>
    </font>
    <font>
      <b/>
      <sz val="14"/>
      <color rgb="FFFF0000"/>
      <name val="Garamond"/>
      <family val="1"/>
    </font>
    <font>
      <b/>
      <sz val="12"/>
      <color rgb="FFFF0000"/>
      <name val="Garamond"/>
      <family val="1"/>
    </font>
    <font>
      <b/>
      <sz val="16"/>
      <color theme="0"/>
      <name val="Garamond"/>
      <family val="1"/>
    </font>
    <font>
      <sz val="16"/>
      <color rgb="FFFF0000"/>
      <name val="Garamond"/>
      <family val="1"/>
    </font>
    <font>
      <b/>
      <sz val="16"/>
      <color rgb="FFFF0000"/>
      <name val="Garamond"/>
      <family val="1"/>
    </font>
    <font>
      <b/>
      <sz val="12"/>
      <color theme="1"/>
      <name val="Garamond"/>
      <family val="1"/>
    </font>
    <font>
      <sz val="11"/>
      <color theme="1"/>
      <name val="Garamond"/>
      <family val="1"/>
    </font>
    <font>
      <b/>
      <sz val="10"/>
      <color theme="1"/>
      <name val="Garamond"/>
      <family val="1"/>
    </font>
    <font>
      <sz val="12"/>
      <color theme="1"/>
      <name val="Garamond"/>
      <family val="1"/>
    </font>
    <font>
      <sz val="10"/>
      <color rgb="FFFF0000"/>
      <name val="Garamond"/>
      <family val="1"/>
    </font>
    <font>
      <b/>
      <sz val="12"/>
      <color theme="0"/>
      <name val="Garamond"/>
      <family val="1"/>
    </font>
    <font>
      <sz val="11"/>
      <name val="Calibri"/>
      <family val="2"/>
      <scheme val="minor"/>
    </font>
    <font>
      <b/>
      <sz val="12"/>
      <name val="Garamond"/>
      <family val="1"/>
    </font>
    <font>
      <b/>
      <sz val="20"/>
      <color theme="1"/>
      <name val="Calibri"/>
      <family val="2"/>
      <scheme val="minor"/>
    </font>
    <font>
      <b/>
      <sz val="10"/>
      <color rgb="FFFF0000"/>
      <name val="Garamond"/>
      <family val="1"/>
    </font>
    <font>
      <b/>
      <sz val="14"/>
      <color theme="9" tint="-0.249977111117893"/>
      <name val="Garamond"/>
      <family val="1"/>
    </font>
  </fonts>
  <fills count="1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indexed="8"/>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rgb="FFFFFF00"/>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theme="0"/>
      </right>
      <top style="hair">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thin">
        <color theme="0"/>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theme="0"/>
      </right>
      <top style="hair">
        <color indexed="64"/>
      </top>
      <bottom style="hair">
        <color indexed="64"/>
      </bottom>
      <diagonal/>
    </border>
    <border>
      <left style="hair">
        <color indexed="64"/>
      </left>
      <right style="hair">
        <color indexed="64"/>
      </right>
      <top/>
      <bottom style="hair">
        <color indexed="64"/>
      </bottom>
      <diagonal/>
    </border>
    <border>
      <left style="hair">
        <color theme="0"/>
      </left>
      <right style="hair">
        <color indexed="64"/>
      </right>
      <top style="hair">
        <color indexed="64"/>
      </top>
      <bottom style="hair">
        <color indexed="64"/>
      </bottom>
      <diagonal/>
    </border>
    <border>
      <left style="hair">
        <color indexed="64"/>
      </left>
      <right/>
      <top/>
      <bottom/>
      <diagonal/>
    </border>
    <border>
      <left/>
      <right/>
      <top/>
      <bottom style="hair">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17" fillId="0" borderId="0"/>
    <xf numFmtId="0" fontId="1" fillId="0" borderId="0"/>
    <xf numFmtId="44" fontId="17" fillId="0" borderId="0" applyFont="0" applyFill="0" applyBorder="0" applyAlignment="0" applyProtection="0"/>
    <xf numFmtId="0" fontId="1" fillId="0" borderId="0"/>
    <xf numFmtId="43" fontId="17" fillId="0" borderId="0" applyFont="0" applyFill="0" applyBorder="0" applyAlignment="0" applyProtection="0"/>
    <xf numFmtId="0" fontId="17"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46">
    <xf numFmtId="0" fontId="0" fillId="0" borderId="0" xfId="0"/>
    <xf numFmtId="0" fontId="4" fillId="2" borderId="1"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3" fontId="8"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9" fillId="2" borderId="2" xfId="0" applyFont="1" applyFill="1" applyBorder="1" applyAlignment="1">
      <alignment horizontal="right" vertical="center" wrapText="1"/>
    </xf>
    <xf numFmtId="3" fontId="10" fillId="0" borderId="0" xfId="0" applyNumberFormat="1" applyFont="1" applyFill="1" applyBorder="1" applyAlignment="1">
      <alignment vertical="center"/>
    </xf>
    <xf numFmtId="164" fontId="9" fillId="0" borderId="1" xfId="1" applyNumberFormat="1" applyFont="1" applyFill="1" applyBorder="1" applyAlignment="1">
      <alignment vertical="center"/>
    </xf>
    <xf numFmtId="164" fontId="6" fillId="3" borderId="1" xfId="1" applyNumberFormat="1" applyFont="1" applyFill="1" applyBorder="1" applyAlignment="1">
      <alignment vertical="center"/>
    </xf>
    <xf numFmtId="0" fontId="7" fillId="0" borderId="0" xfId="0" applyFont="1" applyAlignment="1">
      <alignment horizontal="center" vertical="center" wrapText="1"/>
    </xf>
    <xf numFmtId="0" fontId="10" fillId="0" borderId="0" xfId="0" applyFont="1" applyBorder="1" applyAlignment="1">
      <alignment vertical="center"/>
    </xf>
    <xf numFmtId="165" fontId="11" fillId="5" borderId="1" xfId="0" applyNumberFormat="1" applyFont="1" applyFill="1" applyBorder="1" applyAlignment="1">
      <alignment horizontal="center" vertical="center"/>
    </xf>
    <xf numFmtId="0" fontId="0" fillId="0" borderId="0" xfId="0" applyAlignment="1">
      <alignment horizontal="center"/>
    </xf>
    <xf numFmtId="3" fontId="6" fillId="6" borderId="1" xfId="0" applyNumberFormat="1" applyFont="1" applyFill="1" applyBorder="1" applyAlignment="1">
      <alignment horizontal="center" vertical="center" wrapText="1"/>
    </xf>
    <xf numFmtId="164" fontId="6" fillId="6" borderId="1" xfId="1" applyNumberFormat="1" applyFont="1" applyFill="1" applyBorder="1" applyAlignment="1">
      <alignment vertical="center"/>
    </xf>
    <xf numFmtId="165" fontId="11" fillId="6" borderId="1" xfId="0" applyNumberFormat="1" applyFont="1" applyFill="1" applyBorder="1" applyAlignment="1">
      <alignment horizontal="center" vertical="center"/>
    </xf>
    <xf numFmtId="0" fontId="13" fillId="0" borderId="0" xfId="0" applyFont="1" applyAlignment="1">
      <alignment horizontal="left"/>
    </xf>
    <xf numFmtId="165" fontId="7" fillId="4" borderId="1" xfId="0" applyNumberFormat="1" applyFont="1" applyFill="1" applyBorder="1" applyAlignment="1">
      <alignment vertical="center"/>
    </xf>
    <xf numFmtId="9" fontId="9" fillId="0" borderId="1" xfId="2" applyFont="1" applyFill="1" applyBorder="1" applyAlignment="1">
      <alignment vertical="center"/>
    </xf>
    <xf numFmtId="0" fontId="9" fillId="8" borderId="2" xfId="0" applyFont="1" applyFill="1" applyBorder="1" applyAlignment="1">
      <alignment horizontal="right" vertical="center" wrapText="1"/>
    </xf>
    <xf numFmtId="164" fontId="9" fillId="8" borderId="1" xfId="1" applyNumberFormat="1" applyFont="1" applyFill="1" applyBorder="1" applyAlignment="1">
      <alignment vertical="center"/>
    </xf>
    <xf numFmtId="9" fontId="9" fillId="8" borderId="1" xfId="2" applyFont="1" applyFill="1" applyBorder="1" applyAlignment="1">
      <alignment vertical="center"/>
    </xf>
    <xf numFmtId="0" fontId="10" fillId="0" borderId="0" xfId="3" applyFont="1" applyBorder="1" applyAlignment="1">
      <alignment horizontal="center" vertical="center"/>
    </xf>
    <xf numFmtId="0" fontId="7" fillId="0" borderId="0" xfId="3" applyFont="1" applyBorder="1" applyAlignment="1">
      <alignment vertical="center"/>
    </xf>
    <xf numFmtId="0" fontId="10" fillId="0" borderId="0" xfId="3" applyFont="1" applyBorder="1" applyAlignment="1">
      <alignment vertical="center"/>
    </xf>
    <xf numFmtId="44" fontId="6" fillId="3" borderId="7" xfId="4" applyNumberFormat="1" applyFont="1" applyFill="1" applyBorder="1" applyAlignment="1">
      <alignment vertical="center"/>
    </xf>
    <xf numFmtId="0" fontId="4" fillId="12" borderId="1" xfId="3" applyFont="1" applyFill="1" applyBorder="1" applyAlignment="1">
      <alignment horizontal="center" vertical="center" wrapText="1"/>
    </xf>
    <xf numFmtId="0" fontId="10" fillId="0" borderId="0" xfId="3" applyFont="1" applyFill="1" applyBorder="1" applyAlignment="1">
      <alignment vertical="center"/>
    </xf>
    <xf numFmtId="44" fontId="9" fillId="0" borderId="1" xfId="5" applyNumberFormat="1" applyFont="1" applyFill="1" applyBorder="1" applyAlignment="1">
      <alignment vertical="center"/>
    </xf>
    <xf numFmtId="0" fontId="9" fillId="0" borderId="0" xfId="3" applyFont="1" applyBorder="1" applyAlignment="1">
      <alignment vertical="center"/>
    </xf>
    <xf numFmtId="167" fontId="6" fillId="3" borderId="6" xfId="7" applyNumberFormat="1" applyFont="1" applyFill="1" applyBorder="1" applyAlignment="1">
      <alignment vertical="center"/>
    </xf>
    <xf numFmtId="44" fontId="6" fillId="3" borderId="7" xfId="1" applyNumberFormat="1" applyFont="1" applyFill="1" applyBorder="1" applyAlignment="1">
      <alignment vertical="center"/>
    </xf>
    <xf numFmtId="0" fontId="14" fillId="0" borderId="0" xfId="0" applyFont="1" applyAlignment="1"/>
    <xf numFmtId="0" fontId="0" fillId="0" borderId="0" xfId="0" applyAlignment="1"/>
    <xf numFmtId="0" fontId="4" fillId="0" borderId="1" xfId="3" applyFont="1" applyFill="1" applyBorder="1" applyAlignment="1">
      <alignment horizontal="left" vertical="center" wrapText="1"/>
    </xf>
    <xf numFmtId="0" fontId="6" fillId="3" borderId="5" xfId="3" applyFont="1" applyFill="1" applyBorder="1" applyAlignment="1">
      <alignment horizontal="right" vertical="center"/>
    </xf>
    <xf numFmtId="0" fontId="6" fillId="3" borderId="9" xfId="3" applyFont="1" applyFill="1" applyBorder="1" applyAlignment="1">
      <alignment horizontal="right" vertical="center"/>
    </xf>
    <xf numFmtId="164" fontId="0" fillId="0" borderId="0" xfId="0" applyNumberFormat="1"/>
    <xf numFmtId="0" fontId="4" fillId="14" borderId="1" xfId="3" applyFont="1" applyFill="1" applyBorder="1" applyAlignment="1">
      <alignment horizontal="center" vertical="center" wrapText="1"/>
    </xf>
    <xf numFmtId="44" fontId="4" fillId="8" borderId="1" xfId="5" applyNumberFormat="1" applyFont="1" applyFill="1" applyBorder="1" applyAlignment="1">
      <alignment vertical="center"/>
    </xf>
    <xf numFmtId="0" fontId="9" fillId="0" borderId="0" xfId="3" quotePrefix="1" applyFont="1" applyBorder="1" applyAlignment="1">
      <alignment horizontal="left" vertical="center"/>
    </xf>
    <xf numFmtId="0" fontId="9" fillId="0" borderId="0" xfId="3" applyFont="1" applyBorder="1" applyAlignment="1">
      <alignment horizontal="left" vertical="center"/>
    </xf>
    <xf numFmtId="44" fontId="9" fillId="8" borderId="1" xfId="4" applyNumberFormat="1" applyFont="1" applyFill="1" applyBorder="1" applyAlignment="1">
      <alignment vertical="center"/>
    </xf>
    <xf numFmtId="0" fontId="9" fillId="0" borderId="0" xfId="3" quotePrefix="1" applyFont="1" applyBorder="1" applyAlignment="1">
      <alignment vertical="center"/>
    </xf>
    <xf numFmtId="167" fontId="9" fillId="8" borderId="1" xfId="7" applyNumberFormat="1" applyFont="1" applyFill="1" applyBorder="1" applyAlignment="1">
      <alignment vertical="center"/>
    </xf>
    <xf numFmtId="0" fontId="6" fillId="3" borderId="1" xfId="5" applyNumberFormat="1" applyFont="1" applyFill="1" applyBorder="1" applyAlignment="1">
      <alignment vertical="center"/>
    </xf>
    <xf numFmtId="44" fontId="2" fillId="3" borderId="0" xfId="0" applyNumberFormat="1" applyFont="1" applyFill="1"/>
    <xf numFmtId="0" fontId="22" fillId="0" borderId="0" xfId="3" quotePrefix="1" applyFont="1" applyBorder="1" applyAlignment="1">
      <alignment vertical="center"/>
    </xf>
    <xf numFmtId="0" fontId="23" fillId="8" borderId="10" xfId="0" applyFont="1" applyFill="1" applyBorder="1" applyAlignment="1">
      <alignment horizontal="center"/>
    </xf>
    <xf numFmtId="0" fontId="0" fillId="0" borderId="0" xfId="0" applyAlignment="1">
      <alignment vertical="center"/>
    </xf>
    <xf numFmtId="0" fontId="3"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center"/>
    </xf>
    <xf numFmtId="166" fontId="2" fillId="3" borderId="1" xfId="0" applyNumberFormat="1" applyFont="1" applyFill="1" applyBorder="1" applyAlignment="1">
      <alignment horizontal="center"/>
    </xf>
    <xf numFmtId="166" fontId="0" fillId="8" borderId="1" xfId="0" applyNumberFormat="1" applyFill="1" applyBorder="1" applyAlignment="1">
      <alignment horizontal="center"/>
    </xf>
    <xf numFmtId="0" fontId="0" fillId="8" borderId="1" xfId="0" applyFill="1" applyBorder="1"/>
    <xf numFmtId="0" fontId="0" fillId="0" borderId="0" xfId="0" applyAlignment="1">
      <alignment horizontal="left" vertical="center" wrapText="1"/>
    </xf>
    <xf numFmtId="0" fontId="3" fillId="0" borderId="1" xfId="0" applyFont="1" applyBorder="1"/>
    <xf numFmtId="166" fontId="0" fillId="0" borderId="1" xfId="0" applyNumberFormat="1" applyFill="1" applyBorder="1" applyAlignment="1">
      <alignment horizontal="center"/>
    </xf>
    <xf numFmtId="0" fontId="0" fillId="8" borderId="1" xfId="0" applyFont="1" applyFill="1" applyBorder="1" applyAlignment="1">
      <alignment horizontal="right"/>
    </xf>
    <xf numFmtId="0" fontId="0" fillId="8" borderId="1" xfId="0" applyFill="1" applyBorder="1" applyAlignment="1">
      <alignment horizontal="right"/>
    </xf>
    <xf numFmtId="0" fontId="3" fillId="0" borderId="1" xfId="0" applyFont="1" applyFill="1" applyBorder="1"/>
    <xf numFmtId="0" fontId="12" fillId="2" borderId="1" xfId="0" applyFont="1" applyFill="1" applyBorder="1" applyAlignment="1">
      <alignment horizontal="center" vertical="center"/>
    </xf>
    <xf numFmtId="0" fontId="0" fillId="8" borderId="1" xfId="0" applyFont="1" applyFill="1" applyBorder="1" applyAlignment="1">
      <alignment horizontal="left" vertical="center"/>
    </xf>
    <xf numFmtId="166" fontId="0" fillId="8" borderId="1" xfId="0" applyNumberFormat="1" applyFill="1" applyBorder="1" applyAlignment="1">
      <alignment horizontal="center" vertical="center"/>
    </xf>
    <xf numFmtId="166" fontId="0" fillId="8" borderId="1" xfId="0" applyNumberFormat="1" applyFill="1" applyBorder="1" applyAlignment="1">
      <alignment vertical="center"/>
    </xf>
    <xf numFmtId="0" fontId="0" fillId="8" borderId="1" xfId="0" applyFill="1" applyBorder="1" applyAlignment="1">
      <alignment horizontal="left" vertical="center"/>
    </xf>
    <xf numFmtId="0" fontId="0" fillId="8" borderId="1" xfId="0" applyFill="1" applyBorder="1" applyAlignment="1">
      <alignment vertical="center"/>
    </xf>
    <xf numFmtId="0" fontId="26" fillId="0" borderId="1" xfId="0" applyFont="1" applyFill="1" applyBorder="1" applyAlignment="1">
      <alignment horizontal="left" vertical="center" wrapText="1"/>
    </xf>
    <xf numFmtId="166" fontId="26" fillId="0" borderId="1" xfId="0" applyNumberFormat="1" applyFont="1" applyFill="1" applyBorder="1" applyAlignment="1">
      <alignment horizontal="center" vertical="center"/>
    </xf>
    <xf numFmtId="166" fontId="26" fillId="0" borderId="1" xfId="0" applyNumberFormat="1" applyFont="1" applyFill="1" applyBorder="1" applyAlignment="1">
      <alignment vertical="center"/>
    </xf>
    <xf numFmtId="0" fontId="12" fillId="2" borderId="3" xfId="0" applyFont="1" applyFill="1" applyBorder="1" applyAlignment="1">
      <alignment horizontal="center" vertical="center" wrapText="1"/>
    </xf>
    <xf numFmtId="0" fontId="26" fillId="0" borderId="3" xfId="0" applyFont="1" applyFill="1" applyBorder="1" applyAlignment="1">
      <alignment horizontal="center" vertical="center"/>
    </xf>
    <xf numFmtId="0" fontId="0" fillId="8" borderId="3" xfId="0" applyFill="1" applyBorder="1" applyAlignment="1">
      <alignment horizontal="center" vertical="center"/>
    </xf>
    <xf numFmtId="0" fontId="2" fillId="3" borderId="3" xfId="0" applyFont="1" applyFill="1" applyBorder="1" applyAlignment="1">
      <alignment horizontal="center"/>
    </xf>
    <xf numFmtId="0" fontId="27" fillId="0" borderId="0" xfId="8" applyFont="1" applyBorder="1" applyAlignment="1">
      <alignment vertical="center"/>
    </xf>
    <xf numFmtId="0" fontId="28" fillId="0" borderId="0" xfId="8" applyFont="1" applyBorder="1" applyAlignment="1">
      <alignment vertical="center"/>
    </xf>
    <xf numFmtId="0" fontId="29" fillId="0" borderId="0" xfId="8" applyFont="1" applyBorder="1" applyAlignment="1">
      <alignment horizontal="right" vertical="center"/>
    </xf>
    <xf numFmtId="0" fontId="29" fillId="0" borderId="0" xfId="8" applyFont="1" applyBorder="1" applyAlignment="1">
      <alignment vertical="center"/>
    </xf>
    <xf numFmtId="0" fontId="9" fillId="0" borderId="0" xfId="8" applyFont="1" applyAlignment="1">
      <alignment vertical="center"/>
    </xf>
    <xf numFmtId="0" fontId="30" fillId="0" borderId="0" xfId="3" applyFont="1" applyBorder="1" applyAlignment="1">
      <alignment horizontal="center" vertical="center"/>
    </xf>
    <xf numFmtId="42" fontId="30" fillId="0" borderId="0" xfId="3" applyNumberFormat="1" applyFont="1" applyBorder="1" applyAlignment="1">
      <alignment horizontal="center" vertical="center"/>
    </xf>
    <xf numFmtId="0" fontId="31" fillId="0" borderId="0" xfId="3" applyFont="1" applyBorder="1" applyAlignment="1">
      <alignment horizontal="center" vertical="center"/>
    </xf>
    <xf numFmtId="44" fontId="31" fillId="0" borderId="0" xfId="9" applyNumberFormat="1" applyFont="1" applyBorder="1" applyAlignment="1">
      <alignment horizontal="center" vertical="center"/>
    </xf>
    <xf numFmtId="0" fontId="32" fillId="0" borderId="0" xfId="3" applyFont="1" applyBorder="1" applyAlignment="1">
      <alignment horizontal="center" vertical="center"/>
    </xf>
    <xf numFmtId="0" fontId="34" fillId="0" borderId="0" xfId="3" applyFont="1" applyBorder="1" applyAlignment="1">
      <alignment horizontal="center" vertical="center"/>
    </xf>
    <xf numFmtId="0" fontId="35" fillId="0" borderId="0" xfId="3" applyFont="1" applyFill="1" applyBorder="1" applyAlignment="1">
      <alignment horizontal="center" vertical="center"/>
    </xf>
    <xf numFmtId="42" fontId="35" fillId="0" borderId="0" xfId="3" applyNumberFormat="1" applyFont="1" applyFill="1" applyBorder="1" applyAlignment="1">
      <alignment horizontal="center" vertical="center"/>
    </xf>
    <xf numFmtId="44" fontId="35" fillId="0" borderId="0" xfId="3" applyNumberFormat="1" applyFont="1" applyFill="1" applyBorder="1" applyAlignment="1">
      <alignment horizontal="center" vertical="center"/>
    </xf>
    <xf numFmtId="0" fontId="34" fillId="0" borderId="0" xfId="3" applyFont="1" applyFill="1" applyBorder="1" applyAlignment="1">
      <alignment horizontal="center" vertical="center"/>
    </xf>
    <xf numFmtId="0" fontId="36" fillId="0" borderId="1" xfId="3" applyFont="1" applyBorder="1" applyAlignment="1">
      <alignment horizontal="center" vertical="center" wrapText="1"/>
    </xf>
    <xf numFmtId="42" fontId="36" fillId="0" borderId="1" xfId="3" applyNumberFormat="1" applyFont="1" applyBorder="1" applyAlignment="1">
      <alignment horizontal="center" vertical="center" wrapText="1"/>
    </xf>
    <xf numFmtId="44" fontId="36" fillId="0" borderId="1" xfId="9" applyNumberFormat="1" applyFont="1" applyBorder="1" applyAlignment="1">
      <alignment horizontal="center" vertical="center" wrapText="1"/>
    </xf>
    <xf numFmtId="10" fontId="37" fillId="0" borderId="1" xfId="3" applyNumberFormat="1" applyFont="1" applyBorder="1" applyAlignment="1">
      <alignment horizontal="center" vertical="center" wrapText="1"/>
    </xf>
    <xf numFmtId="0" fontId="36" fillId="9" borderId="1" xfId="3" applyFont="1" applyFill="1" applyBorder="1" applyAlignment="1">
      <alignment horizontal="center" vertical="center" wrapText="1"/>
    </xf>
    <xf numFmtId="42" fontId="36" fillId="9" borderId="1" xfId="3" applyNumberFormat="1" applyFont="1" applyFill="1" applyBorder="1" applyAlignment="1">
      <alignment horizontal="center" vertical="center" wrapText="1"/>
    </xf>
    <xf numFmtId="44" fontId="36" fillId="9" borderId="1" xfId="9" applyNumberFormat="1" applyFont="1" applyFill="1" applyBorder="1" applyAlignment="1">
      <alignment horizontal="center" vertical="center" wrapText="1"/>
    </xf>
    <xf numFmtId="10" fontId="37" fillId="9" borderId="1" xfId="3" applyNumberFormat="1" applyFont="1" applyFill="1" applyBorder="1" applyAlignment="1">
      <alignment horizontal="center" vertical="center" wrapText="1"/>
    </xf>
    <xf numFmtId="0" fontId="39" fillId="0" borderId="1" xfId="3" applyFont="1" applyBorder="1" applyAlignment="1">
      <alignment vertical="center"/>
    </xf>
    <xf numFmtId="168" fontId="18" fillId="0" borderId="1" xfId="3" applyNumberFormat="1" applyFont="1" applyBorder="1" applyAlignment="1">
      <alignment horizontal="right" vertical="center"/>
    </xf>
    <xf numFmtId="0" fontId="39" fillId="0" borderId="1" xfId="3" applyFont="1" applyBorder="1" applyAlignment="1">
      <alignment horizontal="left" vertical="center"/>
    </xf>
    <xf numFmtId="44" fontId="18" fillId="0" borderId="1" xfId="3" applyNumberFormat="1" applyFont="1" applyBorder="1" applyAlignment="1">
      <alignment horizontal="right" vertical="center"/>
    </xf>
    <xf numFmtId="10" fontId="18" fillId="0" borderId="1" xfId="11" applyNumberFormat="1" applyFont="1" applyBorder="1" applyAlignment="1">
      <alignment horizontal="center" vertical="center" wrapText="1"/>
    </xf>
    <xf numFmtId="169" fontId="40" fillId="0" borderId="0" xfId="3" applyNumberFormat="1" applyFont="1" applyBorder="1" applyAlignment="1">
      <alignment horizontal="center" vertical="center"/>
    </xf>
    <xf numFmtId="9" fontId="40" fillId="0" borderId="0" xfId="2" applyFont="1" applyBorder="1" applyAlignment="1">
      <alignment horizontal="center" vertical="center"/>
    </xf>
    <xf numFmtId="0" fontId="30" fillId="0" borderId="1" xfId="3" applyFont="1" applyBorder="1" applyAlignment="1">
      <alignment horizontal="center" vertical="center"/>
    </xf>
    <xf numFmtId="42" fontId="30" fillId="0" borderId="1" xfId="3" applyNumberFormat="1" applyFont="1" applyBorder="1" applyAlignment="1">
      <alignment horizontal="center" vertical="center"/>
    </xf>
    <xf numFmtId="0" fontId="39" fillId="0" borderId="1" xfId="3" applyFont="1" applyFill="1" applyBorder="1" applyAlignment="1">
      <alignment horizontal="left" vertical="center" wrapText="1"/>
    </xf>
    <xf numFmtId="0" fontId="41" fillId="3" borderId="12" xfId="3" applyFont="1" applyFill="1" applyBorder="1" applyAlignment="1">
      <alignment horizontal="right" vertical="center" wrapText="1"/>
    </xf>
    <xf numFmtId="0" fontId="41" fillId="5" borderId="9" xfId="3" applyFont="1" applyFill="1" applyBorder="1" applyAlignment="1">
      <alignment horizontal="right" vertical="center" wrapText="1"/>
    </xf>
    <xf numFmtId="44" fontId="41" fillId="5" borderId="4" xfId="3" applyNumberFormat="1" applyFont="1" applyFill="1" applyBorder="1" applyAlignment="1">
      <alignment horizontal="center" vertical="center" wrapText="1"/>
    </xf>
    <xf numFmtId="9" fontId="6" fillId="5" borderId="14" xfId="3" applyNumberFormat="1" applyFont="1" applyFill="1" applyBorder="1" applyAlignment="1">
      <alignment horizontal="center" vertical="center" wrapText="1"/>
    </xf>
    <xf numFmtId="44" fontId="30" fillId="0" borderId="0" xfId="9" applyNumberFormat="1" applyFont="1" applyBorder="1" applyAlignment="1">
      <alignment horizontal="center" vertical="center"/>
    </xf>
    <xf numFmtId="10" fontId="30" fillId="0" borderId="0" xfId="3" applyNumberFormat="1" applyFont="1" applyBorder="1" applyAlignment="1">
      <alignment horizontal="center" vertical="center"/>
    </xf>
    <xf numFmtId="9" fontId="30" fillId="0" borderId="0" xfId="3" applyNumberFormat="1" applyFont="1" applyBorder="1" applyAlignment="1">
      <alignment horizontal="center" vertical="center"/>
    </xf>
    <xf numFmtId="0" fontId="27" fillId="8" borderId="0" xfId="8" applyFont="1" applyFill="1" applyBorder="1" applyAlignment="1">
      <alignment vertical="center"/>
    </xf>
    <xf numFmtId="42" fontId="36" fillId="0" borderId="2" xfId="3" applyNumberFormat="1" applyFont="1" applyBorder="1" applyAlignment="1">
      <alignment horizontal="center" vertical="center" wrapText="1"/>
    </xf>
    <xf numFmtId="42" fontId="36" fillId="9" borderId="11" xfId="3" applyNumberFormat="1" applyFont="1" applyFill="1" applyBorder="1" applyAlignment="1">
      <alignment horizontal="center" vertical="center" wrapText="1"/>
    </xf>
    <xf numFmtId="168" fontId="36" fillId="7" borderId="11" xfId="3" applyNumberFormat="1" applyFont="1" applyFill="1" applyBorder="1" applyAlignment="1">
      <alignment horizontal="right" vertical="center" wrapText="1"/>
    </xf>
    <xf numFmtId="44" fontId="41" fillId="5" borderId="8" xfId="3" applyNumberFormat="1" applyFont="1" applyFill="1" applyBorder="1" applyAlignment="1">
      <alignment horizontal="center" vertical="center" wrapText="1"/>
    </xf>
    <xf numFmtId="170" fontId="18" fillId="0" borderId="1" xfId="11" applyNumberFormat="1" applyFont="1" applyBorder="1" applyAlignment="1">
      <alignment horizontal="center" vertical="center" wrapText="1"/>
    </xf>
    <xf numFmtId="44" fontId="39" fillId="0" borderId="1" xfId="3" applyNumberFormat="1" applyFont="1" applyBorder="1" applyAlignment="1">
      <alignment horizontal="left" vertical="center"/>
    </xf>
    <xf numFmtId="44" fontId="39" fillId="0" borderId="1" xfId="10" applyNumberFormat="1" applyFont="1" applyBorder="1" applyAlignment="1">
      <alignment horizontal="left" vertical="center"/>
    </xf>
    <xf numFmtId="168" fontId="18" fillId="0" borderId="1" xfId="11" applyNumberFormat="1" applyFont="1" applyBorder="1" applyAlignment="1">
      <alignment horizontal="center" vertical="center" wrapText="1"/>
    </xf>
    <xf numFmtId="168" fontId="18" fillId="8" borderId="1" xfId="3" applyNumberFormat="1" applyFont="1" applyFill="1" applyBorder="1" applyAlignment="1">
      <alignment horizontal="right" vertical="center"/>
    </xf>
    <xf numFmtId="44" fontId="18" fillId="0" borderId="1" xfId="11" applyNumberFormat="1" applyFont="1" applyBorder="1" applyAlignment="1">
      <alignment horizontal="center" vertical="center" wrapText="1"/>
    </xf>
    <xf numFmtId="9" fontId="18" fillId="0" borderId="1" xfId="2" applyFont="1" applyBorder="1" applyAlignment="1">
      <alignment horizontal="center" vertical="center" wrapText="1"/>
    </xf>
    <xf numFmtId="0" fontId="36" fillId="7" borderId="2" xfId="3" applyFont="1" applyFill="1" applyBorder="1" applyAlignment="1">
      <alignment horizontal="center" vertical="center" wrapText="1"/>
    </xf>
    <xf numFmtId="168" fontId="36" fillId="7" borderId="2" xfId="3" applyNumberFormat="1" applyFont="1" applyFill="1" applyBorder="1" applyAlignment="1">
      <alignment horizontal="right" vertical="center" wrapText="1"/>
    </xf>
    <xf numFmtId="44" fontId="36" fillId="7" borderId="2" xfId="10" applyNumberFormat="1" applyFont="1" applyFill="1" applyBorder="1" applyAlignment="1">
      <alignment horizontal="right" vertical="center" wrapText="1"/>
    </xf>
    <xf numFmtId="10" fontId="38" fillId="7" borderId="2" xfId="11" applyNumberFormat="1" applyFont="1" applyFill="1" applyBorder="1" applyAlignment="1">
      <alignment horizontal="center" vertical="center" wrapText="1"/>
    </xf>
    <xf numFmtId="9" fontId="18" fillId="0" borderId="1" xfId="2" applyFont="1" applyBorder="1" applyAlignment="1">
      <alignment horizontal="right" vertical="center"/>
    </xf>
    <xf numFmtId="168" fontId="38" fillId="7" borderId="2" xfId="11" applyNumberFormat="1" applyFont="1" applyFill="1" applyBorder="1" applyAlignment="1">
      <alignment horizontal="center" vertical="center" wrapText="1"/>
    </xf>
    <xf numFmtId="0" fontId="13" fillId="0" borderId="0" xfId="0" applyFont="1" applyAlignment="1">
      <alignment horizontal="left" vertical="center"/>
    </xf>
    <xf numFmtId="0" fontId="0" fillId="0" borderId="0" xfId="0" applyAlignment="1">
      <alignment horizontal="center"/>
    </xf>
    <xf numFmtId="0" fontId="2" fillId="3" borderId="0" xfId="0" applyFont="1" applyFill="1" applyAlignment="1">
      <alignment horizontal="center"/>
    </xf>
    <xf numFmtId="0" fontId="40" fillId="0" borderId="0" xfId="3" applyFont="1" applyBorder="1" applyAlignment="1">
      <alignment horizontal="left" vertical="center"/>
    </xf>
    <xf numFmtId="9" fontId="0" fillId="0" borderId="0" xfId="2" applyFont="1"/>
    <xf numFmtId="1" fontId="0" fillId="0" borderId="0" xfId="0" applyNumberFormat="1"/>
    <xf numFmtId="171" fontId="0" fillId="0" borderId="0" xfId="2" applyNumberFormat="1" applyFont="1"/>
    <xf numFmtId="0" fontId="0" fillId="0" borderId="1" xfId="0" applyBorder="1" applyAlignment="1">
      <alignment horizont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2" fillId="3" borderId="0" xfId="0" applyFont="1" applyFill="1"/>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1" xfId="0" quotePrefix="1" applyFill="1" applyBorder="1" applyAlignment="1">
      <alignment horizontal="center" vertical="center"/>
    </xf>
    <xf numFmtId="10" fontId="0" fillId="2" borderId="1" xfId="2" applyNumberFormat="1" applyFont="1" applyFill="1" applyBorder="1" applyAlignment="1">
      <alignment horizontal="center"/>
    </xf>
    <xf numFmtId="10" fontId="0" fillId="0" borderId="1" xfId="2" applyNumberFormat="1" applyFont="1" applyBorder="1" applyAlignment="1">
      <alignment horizontal="center"/>
    </xf>
    <xf numFmtId="0" fontId="3" fillId="0" borderId="0" xfId="0" applyFont="1" applyBorder="1" applyAlignment="1">
      <alignment horizontal="center" vertical="center"/>
    </xf>
    <xf numFmtId="16" fontId="0" fillId="0" borderId="0" xfId="0" applyNumberFormat="1"/>
    <xf numFmtId="44" fontId="18" fillId="0" borderId="1" xfId="1" applyFont="1" applyBorder="1" applyAlignment="1">
      <alignment horizontal="right" vertical="center"/>
    </xf>
    <xf numFmtId="166" fontId="9" fillId="8" borderId="1" xfId="1" applyNumberFormat="1" applyFont="1" applyFill="1" applyBorder="1" applyAlignment="1">
      <alignment vertical="center"/>
    </xf>
    <xf numFmtId="168" fontId="18" fillId="0" borderId="1" xfId="3" applyNumberFormat="1" applyFont="1" applyFill="1" applyBorder="1" applyAlignment="1">
      <alignment horizontal="right" vertical="center"/>
    </xf>
    <xf numFmtId="9" fontId="18" fillId="0" borderId="1" xfId="2" applyNumberFormat="1" applyFont="1" applyBorder="1" applyAlignment="1">
      <alignment horizontal="right" vertical="center"/>
    </xf>
    <xf numFmtId="9" fontId="30" fillId="0" borderId="0" xfId="2" applyFont="1" applyBorder="1" applyAlignment="1">
      <alignment horizontal="center" vertical="center"/>
    </xf>
    <xf numFmtId="0" fontId="39" fillId="0" borderId="1" xfId="3" applyFont="1" applyBorder="1" applyAlignment="1">
      <alignment vertical="center" wrapText="1"/>
    </xf>
    <xf numFmtId="42" fontId="29" fillId="0" borderId="0" xfId="3" applyNumberFormat="1" applyFont="1" applyBorder="1" applyAlignment="1">
      <alignment horizontal="center" vertical="center"/>
    </xf>
    <xf numFmtId="0" fontId="3" fillId="0" borderId="15" xfId="0" applyFont="1" applyBorder="1" applyAlignment="1">
      <alignment vertical="center"/>
    </xf>
    <xf numFmtId="0" fontId="29" fillId="0" borderId="0" xfId="3" applyNumberFormat="1" applyFont="1" applyBorder="1" applyAlignment="1">
      <alignment horizontal="center" vertical="center"/>
    </xf>
    <xf numFmtId="0" fontId="29" fillId="0" borderId="0" xfId="3" applyFont="1" applyBorder="1" applyAlignment="1">
      <alignment horizontal="center" vertical="center"/>
    </xf>
    <xf numFmtId="44" fontId="0" fillId="0" borderId="0" xfId="1" applyFont="1" applyAlignment="1">
      <alignment horizontal="center"/>
    </xf>
    <xf numFmtId="44" fontId="0" fillId="0" borderId="0" xfId="1" applyFont="1"/>
    <xf numFmtId="44" fontId="0" fillId="0" borderId="0" xfId="0" applyNumberFormat="1"/>
    <xf numFmtId="0" fontId="33" fillId="0" borderId="0" xfId="3" applyFont="1" applyFill="1" applyBorder="1" applyAlignment="1">
      <alignment vertical="center" wrapText="1"/>
    </xf>
    <xf numFmtId="0" fontId="30" fillId="0" borderId="0" xfId="3" applyFont="1" applyFill="1" applyBorder="1" applyAlignment="1">
      <alignment horizontal="center" vertical="center"/>
    </xf>
    <xf numFmtId="44" fontId="29" fillId="0" borderId="0" xfId="9" applyNumberFormat="1" applyFont="1" applyBorder="1" applyAlignment="1">
      <alignment horizontal="center" vertical="center"/>
    </xf>
    <xf numFmtId="10" fontId="29" fillId="0" borderId="0" xfId="3" applyNumberFormat="1" applyFont="1" applyBorder="1" applyAlignment="1">
      <alignment horizontal="center" vertical="center"/>
    </xf>
    <xf numFmtId="0" fontId="42" fillId="0" borderId="0" xfId="0" applyFont="1"/>
    <xf numFmtId="9" fontId="29" fillId="0" borderId="1" xfId="3" applyNumberFormat="1" applyFont="1" applyBorder="1" applyAlignment="1">
      <alignment horizontal="center" vertical="center"/>
    </xf>
    <xf numFmtId="42" fontId="29" fillId="0" borderId="1" xfId="3" applyNumberFormat="1" applyFont="1" applyBorder="1" applyAlignment="1">
      <alignment horizontal="center" vertical="center"/>
    </xf>
    <xf numFmtId="44" fontId="29" fillId="0" borderId="1" xfId="3" applyNumberFormat="1" applyFont="1" applyBorder="1" applyAlignment="1">
      <alignment horizontal="center" vertical="center"/>
    </xf>
    <xf numFmtId="44" fontId="29" fillId="17" borderId="1" xfId="3" applyNumberFormat="1" applyFont="1" applyFill="1" applyBorder="1" applyAlignment="1">
      <alignment horizontal="center" vertical="center"/>
    </xf>
    <xf numFmtId="44" fontId="41" fillId="3" borderId="6" xfId="3" applyNumberFormat="1" applyFont="1" applyFill="1" applyBorder="1" applyAlignment="1">
      <alignment horizontal="center" vertical="center"/>
    </xf>
    <xf numFmtId="42" fontId="43" fillId="2" borderId="1" xfId="3" applyNumberFormat="1" applyFont="1"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4" fillId="0" borderId="0" xfId="0" applyFont="1"/>
    <xf numFmtId="0" fontId="44" fillId="0" borderId="0" xfId="0" applyFont="1" applyAlignment="1">
      <alignment horizontal="center"/>
    </xf>
    <xf numFmtId="44" fontId="0" fillId="0" borderId="0" xfId="1" applyFont="1" applyAlignment="1">
      <alignment horizont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3" fillId="0" borderId="15" xfId="0" applyFont="1" applyBorder="1" applyAlignment="1">
      <alignment horizontal="center" vertical="center"/>
    </xf>
    <xf numFmtId="0" fontId="20" fillId="3" borderId="0" xfId="0" applyFont="1" applyFill="1" applyAlignment="1">
      <alignment horizontal="center" vertical="center" textRotation="90"/>
    </xf>
    <xf numFmtId="0" fontId="0" fillId="0" borderId="0" xfId="0" applyAlignment="1">
      <alignment horizontal="center"/>
    </xf>
    <xf numFmtId="0" fontId="16" fillId="11" borderId="0" xfId="0" applyFont="1" applyFill="1" applyAlignment="1">
      <alignment horizontal="center" vertical="center"/>
    </xf>
    <xf numFmtId="0" fontId="24" fillId="15" borderId="0" xfId="0" applyFont="1" applyFill="1" applyAlignment="1">
      <alignment horizontal="center"/>
    </xf>
    <xf numFmtId="0" fontId="13" fillId="10" borderId="0" xfId="0" applyFont="1" applyFill="1" applyAlignment="1">
      <alignment horizontal="center" vertical="center" textRotation="90"/>
    </xf>
    <xf numFmtId="0" fontId="13" fillId="13" borderId="0" xfId="0" applyFont="1" applyFill="1" applyAlignment="1">
      <alignment horizontal="center" vertical="center" textRotation="90"/>
    </xf>
    <xf numFmtId="0" fontId="0" fillId="0" borderId="0" xfId="0" applyAlignment="1">
      <alignment horizontal="left" wrapText="1"/>
    </xf>
    <xf numFmtId="0" fontId="18" fillId="0" borderId="0" xfId="0" applyFont="1" applyAlignment="1">
      <alignment horizontal="left"/>
    </xf>
    <xf numFmtId="166" fontId="4" fillId="0" borderId="1" xfId="4" applyNumberFormat="1" applyFont="1" applyFill="1" applyBorder="1" applyAlignment="1">
      <alignment horizontal="right" vertical="center" wrapText="1"/>
    </xf>
    <xf numFmtId="166" fontId="9" fillId="0" borderId="1" xfId="6" applyNumberFormat="1" applyFont="1" applyFill="1" applyBorder="1" applyAlignment="1">
      <alignment horizontal="left" vertical="center" wrapText="1"/>
    </xf>
    <xf numFmtId="0" fontId="4" fillId="0" borderId="1" xfId="4" applyFont="1" applyFill="1" applyBorder="1" applyAlignment="1">
      <alignment horizontal="right" vertical="center"/>
    </xf>
    <xf numFmtId="166" fontId="9" fillId="0" borderId="1" xfId="4" applyNumberFormat="1" applyFont="1" applyFill="1" applyBorder="1" applyAlignment="1">
      <alignment horizontal="left" vertical="center" wrapText="1"/>
    </xf>
    <xf numFmtId="0" fontId="9" fillId="0" borderId="1" xfId="4" applyFont="1" applyFill="1" applyBorder="1" applyAlignment="1">
      <alignment horizontal="right" vertical="center"/>
    </xf>
    <xf numFmtId="166" fontId="6" fillId="3" borderId="5" xfId="4" applyNumberFormat="1" applyFont="1" applyFill="1" applyBorder="1" applyAlignment="1">
      <alignment horizontal="right" vertical="center"/>
    </xf>
    <xf numFmtId="166" fontId="6" fillId="3" borderId="6" xfId="4" applyNumberFormat="1" applyFont="1" applyFill="1" applyBorder="1" applyAlignment="1">
      <alignment horizontal="right" vertical="center"/>
    </xf>
    <xf numFmtId="0" fontId="4" fillId="14" borderId="1" xfId="4" applyFont="1" applyFill="1" applyBorder="1" applyAlignment="1">
      <alignment horizontal="center" vertical="center" wrapText="1"/>
    </xf>
    <xf numFmtId="0" fontId="4" fillId="12" borderId="1" xfId="4" applyFont="1" applyFill="1" applyBorder="1" applyAlignment="1">
      <alignment horizontal="center" vertical="center" wrapText="1"/>
    </xf>
    <xf numFmtId="0" fontId="0" fillId="0" borderId="0" xfId="0" applyAlignment="1">
      <alignment horizontal="left"/>
    </xf>
    <xf numFmtId="0" fontId="0" fillId="8" borderId="1" xfId="0" applyFill="1" applyBorder="1" applyAlignment="1">
      <alignment horizontal="center"/>
    </xf>
    <xf numFmtId="0" fontId="2" fillId="3" borderId="1" xfId="0" applyFont="1" applyFill="1" applyBorder="1" applyAlignment="1">
      <alignment horizontal="center"/>
    </xf>
    <xf numFmtId="0" fontId="0" fillId="0" borderId="0" xfId="0" applyAlignment="1">
      <alignment horizontal="left" vertical="center" wrapText="1"/>
    </xf>
    <xf numFmtId="0" fontId="3" fillId="2" borderId="1" xfId="0" applyFont="1" applyFill="1" applyBorder="1" applyAlignment="1">
      <alignment horizontal="center"/>
    </xf>
    <xf numFmtId="0" fontId="2" fillId="3" borderId="0" xfId="0" applyFont="1" applyFill="1" applyAlignment="1">
      <alignment horizontal="center"/>
    </xf>
    <xf numFmtId="0" fontId="15" fillId="0" borderId="0" xfId="0" quotePrefix="1" applyFont="1" applyAlignment="1">
      <alignment horizontal="center" vertical="center"/>
    </xf>
    <xf numFmtId="0" fontId="15" fillId="0" borderId="0" xfId="0" applyFont="1" applyAlignment="1">
      <alignment horizontal="center" vertical="center"/>
    </xf>
    <xf numFmtId="0" fontId="0" fillId="0" borderId="1" xfId="0" applyFill="1" applyBorder="1" applyAlignment="1">
      <alignment horizontal="center"/>
    </xf>
    <xf numFmtId="0" fontId="33" fillId="9" borderId="0" xfId="3" applyFont="1" applyFill="1" applyBorder="1" applyAlignment="1">
      <alignment horizontal="center" vertical="center" wrapText="1"/>
    </xf>
    <xf numFmtId="0" fontId="33" fillId="9" borderId="0" xfId="3" applyFont="1" applyFill="1" applyBorder="1" applyAlignment="1">
      <alignment horizontal="center" vertical="center"/>
    </xf>
    <xf numFmtId="4" fontId="36" fillId="9" borderId="2" xfId="3" applyNumberFormat="1" applyFont="1" applyFill="1" applyBorder="1" applyAlignment="1">
      <alignment horizontal="center" vertical="center"/>
    </xf>
    <xf numFmtId="4" fontId="36" fillId="9" borderId="11" xfId="3" applyNumberFormat="1" applyFont="1" applyFill="1" applyBorder="1" applyAlignment="1">
      <alignment horizontal="center" vertical="center"/>
    </xf>
    <xf numFmtId="4" fontId="36" fillId="9" borderId="13" xfId="3" applyNumberFormat="1" applyFont="1" applyFill="1" applyBorder="1" applyAlignment="1">
      <alignment horizontal="center" vertical="center"/>
    </xf>
    <xf numFmtId="0" fontId="40" fillId="0" borderId="0" xfId="3" applyFont="1" applyBorder="1" applyAlignment="1">
      <alignment horizontal="left" vertical="center" wrapText="1"/>
    </xf>
    <xf numFmtId="0" fontId="40" fillId="0" borderId="0" xfId="3" applyFont="1" applyBorder="1" applyAlignment="1">
      <alignment horizontal="left" vertical="center"/>
    </xf>
    <xf numFmtId="44" fontId="35" fillId="0" borderId="16" xfId="3" applyNumberFormat="1" applyFont="1" applyFill="1" applyBorder="1" applyAlignment="1">
      <alignment horizontal="center" vertical="center"/>
    </xf>
    <xf numFmtId="42" fontId="35" fillId="0" borderId="16" xfId="3" applyNumberFormat="1" applyFont="1" applyFill="1" applyBorder="1" applyAlignment="1">
      <alignment horizontal="center" vertical="center"/>
    </xf>
    <xf numFmtId="9" fontId="41" fillId="3" borderId="9" xfId="3" applyNumberFormat="1" applyFont="1" applyFill="1" applyBorder="1" applyAlignment="1">
      <alignment horizontal="center" vertical="center"/>
    </xf>
    <xf numFmtId="9" fontId="41" fillId="3" borderId="6" xfId="3" applyNumberFormat="1" applyFont="1" applyFill="1" applyBorder="1" applyAlignment="1">
      <alignment horizontal="center" vertical="center"/>
    </xf>
    <xf numFmtId="10" fontId="41" fillId="3" borderId="2" xfId="3" applyNumberFormat="1" applyFont="1" applyFill="1" applyBorder="1" applyAlignment="1">
      <alignment horizontal="center" vertical="center"/>
    </xf>
    <xf numFmtId="10" fontId="41" fillId="3" borderId="13" xfId="3" applyNumberFormat="1" applyFont="1" applyFill="1" applyBorder="1" applyAlignment="1">
      <alignment horizontal="center" vertical="center"/>
    </xf>
    <xf numFmtId="9" fontId="29" fillId="0" borderId="0" xfId="3" applyNumberFormat="1" applyFont="1" applyBorder="1" applyAlignment="1">
      <alignment horizontal="left" vertical="center" wrapText="1"/>
    </xf>
    <xf numFmtId="9" fontId="29" fillId="0" borderId="0" xfId="3" applyNumberFormat="1" applyFont="1" applyBorder="1" applyAlignment="1">
      <alignment horizontal="left" vertical="center"/>
    </xf>
    <xf numFmtId="0" fontId="33" fillId="16" borderId="0" xfId="3" applyFont="1" applyFill="1" applyBorder="1" applyAlignment="1">
      <alignment horizontal="center" vertical="center" wrapText="1"/>
    </xf>
    <xf numFmtId="0" fontId="29" fillId="2" borderId="1" xfId="3" applyFont="1" applyFill="1" applyBorder="1" applyAlignment="1">
      <alignment horizontal="center" vertical="center"/>
    </xf>
    <xf numFmtId="42" fontId="29" fillId="2" borderId="1" xfId="3" applyNumberFormat="1" applyFont="1" applyFill="1" applyBorder="1" applyAlignment="1">
      <alignment horizontal="center" vertical="center"/>
    </xf>
    <xf numFmtId="9" fontId="29" fillId="2" borderId="1" xfId="3" applyNumberFormat="1" applyFont="1" applyFill="1" applyBorder="1" applyAlignment="1">
      <alignment horizontal="center" vertical="center"/>
    </xf>
    <xf numFmtId="0" fontId="35" fillId="9" borderId="0" xfId="3" applyFont="1" applyFill="1" applyBorder="1" applyAlignment="1">
      <alignment horizontal="center" vertical="center" wrapText="1"/>
    </xf>
    <xf numFmtId="42" fontId="46" fillId="0" borderId="16" xfId="3" applyNumberFormat="1" applyFont="1" applyFill="1" applyBorder="1" applyAlignment="1">
      <alignment horizontal="center" vertical="center"/>
    </xf>
    <xf numFmtId="44" fontId="46" fillId="0" borderId="16" xfId="3" applyNumberFormat="1" applyFont="1" applyFill="1" applyBorder="1" applyAlignment="1">
      <alignment horizontal="center" vertical="center"/>
    </xf>
    <xf numFmtId="9" fontId="29" fillId="18" borderId="1" xfId="3" applyNumberFormat="1" applyFont="1" applyFill="1" applyBorder="1" applyAlignment="1">
      <alignment horizontal="center" vertical="center"/>
    </xf>
    <xf numFmtId="42" fontId="29" fillId="18" borderId="1" xfId="3" applyNumberFormat="1" applyFont="1" applyFill="1" applyBorder="1" applyAlignment="1">
      <alignment horizontal="center" vertical="center"/>
    </xf>
    <xf numFmtId="0" fontId="29" fillId="18" borderId="1" xfId="3" applyNumberFormat="1" applyFont="1" applyFill="1" applyBorder="1" applyAlignment="1">
      <alignment horizontal="center" vertical="center"/>
    </xf>
    <xf numFmtId="0" fontId="43" fillId="18" borderId="1" xfId="3" applyFont="1" applyFill="1" applyBorder="1" applyAlignment="1">
      <alignment horizontal="center" vertical="center" wrapText="1"/>
    </xf>
    <xf numFmtId="0" fontId="0" fillId="18" borderId="1" xfId="0" applyFill="1" applyBorder="1" applyAlignment="1">
      <alignment horizontal="left"/>
    </xf>
    <xf numFmtId="0" fontId="3" fillId="18" borderId="1" xfId="0" applyFont="1" applyFill="1" applyBorder="1" applyAlignment="1">
      <alignment horizontal="left"/>
    </xf>
    <xf numFmtId="0" fontId="0" fillId="18" borderId="1" xfId="0" applyFill="1" applyBorder="1" applyAlignment="1">
      <alignment horizontal="justify" vertical="center"/>
    </xf>
    <xf numFmtId="0" fontId="0" fillId="18" borderId="1" xfId="0" quotePrefix="1" applyFill="1" applyBorder="1" applyAlignment="1">
      <alignment horizontal="justify" vertical="center"/>
    </xf>
    <xf numFmtId="0" fontId="3" fillId="18" borderId="1" xfId="0" applyFont="1" applyFill="1" applyBorder="1" applyAlignment="1">
      <alignment horizontal="justify" vertical="center"/>
    </xf>
    <xf numFmtId="0" fontId="0" fillId="18" borderId="1" xfId="0" applyFont="1" applyFill="1" applyBorder="1" applyAlignment="1">
      <alignment horizontal="justify" vertical="center"/>
    </xf>
    <xf numFmtId="0" fontId="0" fillId="18" borderId="1" xfId="0" applyFill="1" applyBorder="1"/>
    <xf numFmtId="0" fontId="3" fillId="18" borderId="1" xfId="0" applyFont="1" applyFill="1" applyBorder="1"/>
  </cellXfs>
  <cellStyles count="12">
    <cellStyle name="Milliers 2" xfId="7"/>
    <cellStyle name="Milliers 3" xfId="9"/>
    <cellStyle name="Monétaire" xfId="1" builtinId="4"/>
    <cellStyle name="Monétaire 2" xfId="5"/>
    <cellStyle name="Monétaire 4 2" xfId="10"/>
    <cellStyle name="Normal" xfId="0" builtinId="0"/>
    <cellStyle name="Normal 2" xfId="3"/>
    <cellStyle name="Normal 3" xfId="8"/>
    <cellStyle name="Normal 4" xfId="4"/>
    <cellStyle name="Normal 4 2" xfId="6"/>
    <cellStyle name="Pourcentage" xfId="2" builtinId="5"/>
    <cellStyle name="Pourcentage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149224</xdr:rowOff>
    </xdr:from>
    <xdr:to>
      <xdr:col>0</xdr:col>
      <xdr:colOff>2592070</xdr:colOff>
      <xdr:row>0</xdr:row>
      <xdr:rowOff>593320</xdr:rowOff>
    </xdr:to>
    <xdr:sp macro="" textlink="">
      <xdr:nvSpPr>
        <xdr:cNvPr id="9" name="Zone de texte 2"/>
        <xdr:cNvSpPr txBox="1">
          <a:spLocks noChangeArrowheads="1"/>
        </xdr:cNvSpPr>
      </xdr:nvSpPr>
      <xdr:spPr bwMode="auto">
        <a:xfrm>
          <a:off x="0" y="149224"/>
          <a:ext cx="2592070" cy="444096"/>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07000"/>
            </a:lnSpc>
            <a:spcAft>
              <a:spcPts val="0"/>
            </a:spcAft>
          </a:pPr>
          <a:r>
            <a:rPr lang="fr-FR" sz="1000" i="1">
              <a:effectLst/>
              <a:latin typeface="Calibri" panose="020F0502020204030204" pitchFamily="34" charset="0"/>
              <a:ea typeface="Calibri" panose="020F0502020204030204" pitchFamily="34" charset="0"/>
              <a:cs typeface="Times New Roman" panose="02020603050405020304" pitchFamily="18" charset="0"/>
            </a:rPr>
            <a:t>Projet du consortium</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07000"/>
            </a:lnSpc>
            <a:spcAft>
              <a:spcPts val="0"/>
            </a:spcAft>
          </a:pPr>
          <a:r>
            <a:rPr lang="fr-FR"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XXXXXXX</a:t>
          </a:r>
          <a:endParaRPr lang="fr-FR"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73025</xdr:rowOff>
    </xdr:from>
    <xdr:to>
      <xdr:col>1</xdr:col>
      <xdr:colOff>900430</xdr:colOff>
      <xdr:row>0</xdr:row>
      <xdr:rowOff>517121</xdr:rowOff>
    </xdr:to>
    <xdr:sp macro="" textlink="">
      <xdr:nvSpPr>
        <xdr:cNvPr id="3" name="Zone de texte 2"/>
        <xdr:cNvSpPr txBox="1">
          <a:spLocks noChangeArrowheads="1"/>
        </xdr:cNvSpPr>
      </xdr:nvSpPr>
      <xdr:spPr bwMode="auto">
        <a:xfrm>
          <a:off x="0" y="73025"/>
          <a:ext cx="2592070" cy="444096"/>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07000"/>
            </a:lnSpc>
            <a:spcAft>
              <a:spcPts val="0"/>
            </a:spcAft>
          </a:pPr>
          <a:r>
            <a:rPr lang="fr-FR" sz="1000" i="1">
              <a:effectLst/>
              <a:latin typeface="Calibri" panose="020F0502020204030204" pitchFamily="34" charset="0"/>
              <a:ea typeface="Calibri" panose="020F0502020204030204" pitchFamily="34" charset="0"/>
              <a:cs typeface="Times New Roman" panose="02020603050405020304" pitchFamily="18" charset="0"/>
            </a:rPr>
            <a:t>Projet du</a:t>
          </a:r>
          <a:r>
            <a:rPr lang="fr-FR" sz="1000" i="1" baseline="0">
              <a:effectLst/>
              <a:latin typeface="Calibri" panose="020F0502020204030204" pitchFamily="34" charset="0"/>
              <a:ea typeface="Calibri" panose="020F0502020204030204" pitchFamily="34" charset="0"/>
              <a:cs typeface="Times New Roman" panose="02020603050405020304" pitchFamily="18" charset="0"/>
            </a:rPr>
            <a:t> consortium</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gn="ctr">
            <a:lnSpc>
              <a:spcPct val="107000"/>
            </a:lnSpc>
            <a:spcAft>
              <a:spcPts val="0"/>
            </a:spcAft>
          </a:pPr>
          <a:r>
            <a:rPr lang="fr-FR" sz="1100" b="1">
              <a:solidFill>
                <a:srgbClr val="FF0000"/>
              </a:solidFill>
              <a:effectLst/>
              <a:latin typeface="Calibri" panose="020F0502020204030204" pitchFamily="34" charset="0"/>
              <a:ea typeface="Calibri" panose="020F0502020204030204" pitchFamily="34" charset="0"/>
              <a:cs typeface="Times New Roman" panose="02020603050405020304" pitchFamily="18" charset="0"/>
            </a:rPr>
            <a:t>XXXXXXXX</a:t>
          </a:r>
          <a:endParaRPr lang="fr-FR" sz="1100">
            <a:solidFill>
              <a:srgbClr val="FF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workbookViewId="0">
      <selection activeCell="A21" sqref="A21"/>
    </sheetView>
  </sheetViews>
  <sheetFormatPr baseColWidth="10" defaultRowHeight="14.4" x14ac:dyDescent="0.3"/>
  <cols>
    <col min="1" max="1" width="50.5546875" customWidth="1"/>
    <col min="2" max="11" width="15.77734375" style="137" customWidth="1"/>
    <col min="12" max="15" width="15.5546875" style="137" hidden="1" customWidth="1"/>
    <col min="16" max="17" width="15.5546875" style="137" customWidth="1"/>
    <col min="18" max="25" width="15.77734375" style="137" customWidth="1"/>
  </cols>
  <sheetData>
    <row r="1" spans="1:26" s="180" customFormat="1" ht="25.8" x14ac:dyDescent="0.5">
      <c r="A1" s="180" t="s">
        <v>162</v>
      </c>
      <c r="B1" s="181"/>
      <c r="C1" s="181"/>
      <c r="D1" s="181"/>
      <c r="E1" s="181"/>
      <c r="F1" s="181"/>
      <c r="G1" s="181"/>
      <c r="H1" s="181"/>
      <c r="I1" s="181"/>
      <c r="J1" s="181"/>
      <c r="K1" s="181"/>
      <c r="L1" s="181"/>
      <c r="M1" s="181"/>
      <c r="N1" s="181"/>
      <c r="O1" s="181"/>
      <c r="P1" s="181"/>
      <c r="Q1" s="181"/>
      <c r="R1" s="181"/>
      <c r="S1" s="181"/>
      <c r="T1" s="181"/>
      <c r="U1" s="181"/>
      <c r="V1" s="181"/>
      <c r="W1" s="181"/>
      <c r="X1" s="181"/>
      <c r="Y1" s="181"/>
    </row>
    <row r="2" spans="1:26" x14ac:dyDescent="0.3">
      <c r="A2" s="54"/>
      <c r="B2" s="184" t="str">
        <f>Salaires!N7</f>
        <v>Salarié 1</v>
      </c>
      <c r="C2" s="184"/>
      <c r="D2" s="183" t="str">
        <f>Salaires!N8</f>
        <v>Salarié 2</v>
      </c>
      <c r="E2" s="183"/>
      <c r="F2" s="184" t="str">
        <f>Salaires!N9</f>
        <v>Salarié 3</v>
      </c>
      <c r="G2" s="184"/>
      <c r="H2" s="183" t="str">
        <f>Salaires!N10</f>
        <v>Salarié 4</v>
      </c>
      <c r="I2" s="183"/>
      <c r="J2" s="184" t="str">
        <f>Salaires!N11</f>
        <v>Salarié 5</v>
      </c>
      <c r="K2" s="184"/>
      <c r="L2" s="183" t="str">
        <f>Salaires!N12</f>
        <v>Salarié 6</v>
      </c>
      <c r="M2" s="183"/>
      <c r="N2" s="184" t="str">
        <f>Salaires!N13</f>
        <v>Salarié 7</v>
      </c>
      <c r="O2" s="184"/>
      <c r="P2" s="183" t="str">
        <f>Salaires!N14</f>
        <v>Salarié 8</v>
      </c>
      <c r="Q2" s="183"/>
      <c r="R2" s="184" t="str">
        <f>Salaires!N15</f>
        <v>Salarié 9</v>
      </c>
      <c r="S2" s="184"/>
      <c r="T2" s="183" t="str">
        <f>Salaires!N16</f>
        <v>Salarié 10</v>
      </c>
      <c r="U2" s="183"/>
      <c r="V2" s="184" t="str">
        <f>Salaires!N17</f>
        <v>Salarié 11</v>
      </c>
      <c r="W2" s="184"/>
      <c r="X2" s="183" t="str">
        <f>Salaires!N18</f>
        <v>Salarié 12</v>
      </c>
      <c r="Y2" s="183"/>
    </row>
    <row r="3" spans="1:26" s="137" customFormat="1" x14ac:dyDescent="0.3">
      <c r="A3" s="143"/>
      <c r="B3" s="179">
        <f>Salaires!$A$4</f>
        <v>2024</v>
      </c>
      <c r="C3" s="179">
        <f>Salaires!$A$41</f>
        <v>2025</v>
      </c>
      <c r="D3" s="178">
        <f>Salaires!$A$4</f>
        <v>2024</v>
      </c>
      <c r="E3" s="178">
        <f>Salaires!$A$41</f>
        <v>2025</v>
      </c>
      <c r="F3" s="179">
        <f>Salaires!$A$4</f>
        <v>2024</v>
      </c>
      <c r="G3" s="179">
        <f>Salaires!$A$41</f>
        <v>2025</v>
      </c>
      <c r="H3" s="178">
        <f>Salaires!$A$4</f>
        <v>2024</v>
      </c>
      <c r="I3" s="178">
        <f>Salaires!$A$41</f>
        <v>2025</v>
      </c>
      <c r="J3" s="179">
        <f>Salaires!$A$4</f>
        <v>2024</v>
      </c>
      <c r="K3" s="179">
        <f>Salaires!$A$41</f>
        <v>2025</v>
      </c>
      <c r="L3" s="178">
        <f>Salaires!$A$4</f>
        <v>2024</v>
      </c>
      <c r="M3" s="178">
        <f>Salaires!$A$41</f>
        <v>2025</v>
      </c>
      <c r="N3" s="179">
        <f>Salaires!$A$4</f>
        <v>2024</v>
      </c>
      <c r="O3" s="179">
        <f>Salaires!$A$41</f>
        <v>2025</v>
      </c>
      <c r="P3" s="178">
        <f>Salaires!$A$4</f>
        <v>2024</v>
      </c>
      <c r="Q3" s="178">
        <f>Salaires!$A$41</f>
        <v>2025</v>
      </c>
      <c r="R3" s="179">
        <f>Salaires!$A$4</f>
        <v>2024</v>
      </c>
      <c r="S3" s="179">
        <f>Salaires!$A$41</f>
        <v>2025</v>
      </c>
      <c r="T3" s="178">
        <f>Salaires!$A$4</f>
        <v>2024</v>
      </c>
      <c r="U3" s="178">
        <f>Salaires!$A$41</f>
        <v>2025</v>
      </c>
      <c r="V3" s="179">
        <f>Salaires!$A$4</f>
        <v>2024</v>
      </c>
      <c r="W3" s="179">
        <f>Salaires!$A$41</f>
        <v>2025</v>
      </c>
      <c r="X3" s="178">
        <f>Salaires!$A$4</f>
        <v>2024</v>
      </c>
      <c r="Y3" s="178">
        <f>Salaires!$A$41</f>
        <v>2025</v>
      </c>
    </row>
    <row r="4" spans="1:26" s="137" customFormat="1" x14ac:dyDescent="0.3">
      <c r="A4" s="238" t="s">
        <v>117</v>
      </c>
      <c r="B4" s="144"/>
      <c r="C4" s="144"/>
      <c r="D4" s="145"/>
      <c r="E4" s="145"/>
      <c r="F4" s="144"/>
      <c r="G4" s="144"/>
      <c r="H4" s="145"/>
      <c r="I4" s="145"/>
      <c r="J4" s="144"/>
      <c r="K4" s="144"/>
      <c r="L4" s="145"/>
      <c r="M4" s="145"/>
      <c r="N4" s="144"/>
      <c r="O4" s="144"/>
      <c r="P4" s="145"/>
      <c r="Q4" s="145"/>
      <c r="R4" s="144"/>
      <c r="S4" s="144"/>
      <c r="T4" s="145"/>
      <c r="U4" s="145"/>
      <c r="V4" s="144"/>
      <c r="W4" s="144"/>
      <c r="X4" s="145"/>
      <c r="Y4" s="145"/>
      <c r="Z4" s="185">
        <f>SUM(B4:Y5)</f>
        <v>0</v>
      </c>
    </row>
    <row r="5" spans="1:26" s="137" customFormat="1" x14ac:dyDescent="0.3">
      <c r="A5" s="238" t="s">
        <v>138</v>
      </c>
      <c r="B5" s="144"/>
      <c r="C5" s="144"/>
      <c r="D5" s="145"/>
      <c r="E5" s="145"/>
      <c r="F5" s="144"/>
      <c r="G5" s="144"/>
      <c r="H5" s="145"/>
      <c r="I5" s="145"/>
      <c r="J5" s="144"/>
      <c r="K5" s="144"/>
      <c r="L5" s="145"/>
      <c r="M5" s="145"/>
      <c r="N5" s="144"/>
      <c r="O5" s="144"/>
      <c r="P5" s="145"/>
      <c r="Q5" s="145"/>
      <c r="R5" s="144"/>
      <c r="S5" s="144"/>
      <c r="T5" s="145"/>
      <c r="U5" s="145"/>
      <c r="V5" s="144"/>
      <c r="W5" s="144"/>
      <c r="X5" s="145"/>
      <c r="Y5" s="145"/>
      <c r="Z5" s="185"/>
    </row>
    <row r="6" spans="1:26" s="137" customFormat="1" x14ac:dyDescent="0.3">
      <c r="A6" s="238"/>
      <c r="B6" s="144"/>
      <c r="C6" s="144"/>
      <c r="D6" s="145"/>
      <c r="E6" s="145"/>
      <c r="F6" s="144"/>
      <c r="G6" s="144"/>
      <c r="H6" s="145"/>
      <c r="I6" s="145"/>
      <c r="J6" s="144"/>
      <c r="K6" s="144"/>
      <c r="L6" s="145"/>
      <c r="M6" s="145"/>
      <c r="N6" s="144"/>
      <c r="O6" s="144"/>
      <c r="P6" s="145"/>
      <c r="Q6" s="145"/>
      <c r="R6" s="144"/>
      <c r="S6" s="144"/>
      <c r="T6" s="145"/>
      <c r="U6" s="145"/>
      <c r="V6" s="144"/>
      <c r="W6" s="144"/>
      <c r="X6" s="145"/>
      <c r="Y6" s="145"/>
    </row>
    <row r="7" spans="1:26" s="137" customFormat="1" x14ac:dyDescent="0.3">
      <c r="A7" s="239" t="s">
        <v>118</v>
      </c>
      <c r="B7" s="144"/>
      <c r="C7" s="144"/>
      <c r="D7" s="145"/>
      <c r="E7" s="145"/>
      <c r="F7" s="144"/>
      <c r="G7" s="144"/>
      <c r="H7" s="145"/>
      <c r="I7" s="145"/>
      <c r="J7" s="144"/>
      <c r="K7" s="144"/>
      <c r="L7" s="145"/>
      <c r="M7" s="145"/>
      <c r="N7" s="144"/>
      <c r="O7" s="144"/>
      <c r="P7" s="145"/>
      <c r="Q7" s="145"/>
      <c r="R7" s="144"/>
      <c r="S7" s="144"/>
      <c r="T7" s="145"/>
      <c r="U7" s="145"/>
      <c r="V7" s="144"/>
      <c r="W7" s="144"/>
      <c r="X7" s="145"/>
      <c r="Y7" s="145"/>
    </row>
    <row r="8" spans="1:26" x14ac:dyDescent="0.3">
      <c r="A8" s="240" t="s">
        <v>109</v>
      </c>
      <c r="B8" s="147"/>
      <c r="C8" s="148"/>
      <c r="D8" s="143"/>
      <c r="E8" s="143"/>
      <c r="F8" s="148"/>
      <c r="G8" s="148"/>
      <c r="H8" s="143"/>
      <c r="I8" s="143"/>
      <c r="J8" s="148"/>
      <c r="K8" s="148"/>
      <c r="L8" s="143"/>
      <c r="M8" s="143"/>
      <c r="N8" s="148"/>
      <c r="O8" s="148"/>
      <c r="P8" s="143"/>
      <c r="Q8" s="143"/>
      <c r="R8" s="148"/>
      <c r="S8" s="148"/>
      <c r="T8" s="143"/>
      <c r="U8" s="143"/>
      <c r="V8" s="148"/>
      <c r="W8" s="148"/>
      <c r="X8" s="143"/>
      <c r="Y8" s="143"/>
      <c r="Z8" s="185">
        <f>SUM(B8:Y17)</f>
        <v>0</v>
      </c>
    </row>
    <row r="9" spans="1:26" x14ac:dyDescent="0.3">
      <c r="A9" s="240" t="s">
        <v>110</v>
      </c>
      <c r="B9" s="147"/>
      <c r="C9" s="148"/>
      <c r="D9" s="143"/>
      <c r="E9" s="143"/>
      <c r="F9" s="148"/>
      <c r="G9" s="148"/>
      <c r="H9" s="143"/>
      <c r="I9" s="143"/>
      <c r="J9" s="148"/>
      <c r="K9" s="148"/>
      <c r="L9" s="143"/>
      <c r="M9" s="143"/>
      <c r="N9" s="148"/>
      <c r="O9" s="148"/>
      <c r="P9" s="143"/>
      <c r="Q9" s="143"/>
      <c r="R9" s="148"/>
      <c r="S9" s="148"/>
      <c r="T9" s="143"/>
      <c r="U9" s="143"/>
      <c r="V9" s="148"/>
      <c r="W9" s="148"/>
      <c r="X9" s="143"/>
      <c r="Y9" s="143"/>
      <c r="Z9" s="185"/>
    </row>
    <row r="10" spans="1:26" x14ac:dyDescent="0.3">
      <c r="A10" s="241" t="s">
        <v>111</v>
      </c>
      <c r="B10" s="149"/>
      <c r="C10" s="148"/>
      <c r="D10" s="143"/>
      <c r="E10" s="143"/>
      <c r="F10" s="148"/>
      <c r="G10" s="148"/>
      <c r="H10" s="143"/>
      <c r="I10" s="143"/>
      <c r="J10" s="148"/>
      <c r="K10" s="150"/>
      <c r="L10" s="151"/>
      <c r="M10" s="143"/>
      <c r="N10" s="148"/>
      <c r="O10" s="148"/>
      <c r="P10" s="143"/>
      <c r="Q10" s="143"/>
      <c r="R10" s="148"/>
      <c r="S10" s="148"/>
      <c r="T10" s="143"/>
      <c r="U10" s="143"/>
      <c r="V10" s="148"/>
      <c r="W10" s="148"/>
      <c r="X10" s="143"/>
      <c r="Y10" s="143"/>
      <c r="Z10" s="185"/>
    </row>
    <row r="11" spans="1:26" x14ac:dyDescent="0.3">
      <c r="A11" s="240" t="s">
        <v>112</v>
      </c>
      <c r="B11" s="147"/>
      <c r="C11" s="148"/>
      <c r="D11" s="143"/>
      <c r="E11" s="143"/>
      <c r="F11" s="148"/>
      <c r="G11" s="148"/>
      <c r="H11" s="143"/>
      <c r="I11" s="143"/>
      <c r="J11" s="148"/>
      <c r="K11" s="148"/>
      <c r="L11" s="143"/>
      <c r="M11" s="143"/>
      <c r="N11" s="148"/>
      <c r="O11" s="148"/>
      <c r="P11" s="143"/>
      <c r="Q11" s="143"/>
      <c r="R11" s="148"/>
      <c r="S11" s="148"/>
      <c r="T11" s="143"/>
      <c r="U11" s="143"/>
      <c r="V11" s="148"/>
      <c r="W11" s="148"/>
      <c r="X11" s="143"/>
      <c r="Y11" s="143"/>
      <c r="Z11" s="185"/>
    </row>
    <row r="12" spans="1:26" x14ac:dyDescent="0.3">
      <c r="A12" s="240" t="s">
        <v>113</v>
      </c>
      <c r="B12" s="147"/>
      <c r="C12" s="148"/>
      <c r="D12" s="143"/>
      <c r="E12" s="143"/>
      <c r="F12" s="148"/>
      <c r="G12" s="148"/>
      <c r="H12" s="143"/>
      <c r="I12" s="143"/>
      <c r="J12" s="148"/>
      <c r="K12" s="148"/>
      <c r="L12" s="143"/>
      <c r="M12" s="143"/>
      <c r="N12" s="148"/>
      <c r="O12" s="148"/>
      <c r="P12" s="143"/>
      <c r="Q12" s="143"/>
      <c r="R12" s="148"/>
      <c r="S12" s="148"/>
      <c r="T12" s="143"/>
      <c r="U12" s="143"/>
      <c r="V12" s="148"/>
      <c r="W12" s="148"/>
      <c r="X12" s="143"/>
      <c r="Y12" s="143"/>
      <c r="Z12" s="185"/>
    </row>
    <row r="13" spans="1:26" x14ac:dyDescent="0.3">
      <c r="A13" s="240" t="s">
        <v>143</v>
      </c>
      <c r="B13" s="147"/>
      <c r="C13" s="148"/>
      <c r="D13" s="143"/>
      <c r="E13" s="143"/>
      <c r="F13" s="148"/>
      <c r="G13" s="148"/>
      <c r="H13" s="143"/>
      <c r="I13" s="143"/>
      <c r="J13" s="148"/>
      <c r="K13" s="148"/>
      <c r="L13" s="143"/>
      <c r="M13" s="143"/>
      <c r="N13" s="148"/>
      <c r="O13" s="148"/>
      <c r="P13" s="143"/>
      <c r="Q13" s="143"/>
      <c r="R13" s="148"/>
      <c r="S13" s="148"/>
      <c r="T13" s="143"/>
      <c r="U13" s="143"/>
      <c r="V13" s="148"/>
      <c r="W13" s="148"/>
      <c r="X13" s="143"/>
      <c r="Y13" s="143"/>
      <c r="Z13" s="185"/>
    </row>
    <row r="14" spans="1:26" x14ac:dyDescent="0.3">
      <c r="A14" s="240" t="s">
        <v>148</v>
      </c>
      <c r="B14" s="147"/>
      <c r="C14" s="148"/>
      <c r="D14" s="143"/>
      <c r="E14" s="143"/>
      <c r="F14" s="148"/>
      <c r="G14" s="148"/>
      <c r="H14" s="143"/>
      <c r="I14" s="143"/>
      <c r="J14" s="148"/>
      <c r="K14" s="148"/>
      <c r="L14" s="143"/>
      <c r="M14" s="143"/>
      <c r="N14" s="148"/>
      <c r="O14" s="148"/>
      <c r="P14" s="143"/>
      <c r="Q14" s="143"/>
      <c r="R14" s="148"/>
      <c r="S14" s="148"/>
      <c r="T14" s="143"/>
      <c r="U14" s="143"/>
      <c r="V14" s="148"/>
      <c r="W14" s="148"/>
      <c r="X14" s="143"/>
      <c r="Y14" s="143"/>
      <c r="Z14" s="185"/>
    </row>
    <row r="15" spans="1:26" x14ac:dyDescent="0.3">
      <c r="A15" s="240" t="s">
        <v>114</v>
      </c>
      <c r="B15" s="147"/>
      <c r="C15" s="148"/>
      <c r="D15" s="143"/>
      <c r="E15" s="143"/>
      <c r="F15" s="148"/>
      <c r="G15" s="148"/>
      <c r="H15" s="143"/>
      <c r="I15" s="143"/>
      <c r="J15" s="148"/>
      <c r="K15" s="148"/>
      <c r="L15" s="143"/>
      <c r="M15" s="143"/>
      <c r="N15" s="148"/>
      <c r="O15" s="148"/>
      <c r="P15" s="143"/>
      <c r="Q15" s="143"/>
      <c r="R15" s="148"/>
      <c r="S15" s="148"/>
      <c r="T15" s="143"/>
      <c r="U15" s="143"/>
      <c r="V15" s="148"/>
      <c r="W15" s="148"/>
      <c r="X15" s="143"/>
      <c r="Y15" s="143"/>
      <c r="Z15" s="185"/>
    </row>
    <row r="16" spans="1:26" x14ac:dyDescent="0.3">
      <c r="A16" s="240" t="s">
        <v>115</v>
      </c>
      <c r="B16" s="147"/>
      <c r="C16" s="148"/>
      <c r="D16" s="143"/>
      <c r="E16" s="143"/>
      <c r="F16" s="148"/>
      <c r="G16" s="148"/>
      <c r="H16" s="143"/>
      <c r="I16" s="143"/>
      <c r="J16" s="148"/>
      <c r="K16" s="148"/>
      <c r="L16" s="143"/>
      <c r="M16" s="143"/>
      <c r="N16" s="148"/>
      <c r="O16" s="148"/>
      <c r="P16" s="143"/>
      <c r="Q16" s="143"/>
      <c r="R16" s="148"/>
      <c r="S16" s="148"/>
      <c r="T16" s="143"/>
      <c r="U16" s="143"/>
      <c r="V16" s="148"/>
      <c r="W16" s="148"/>
      <c r="X16" s="143"/>
      <c r="Y16" s="143"/>
      <c r="Z16" s="185"/>
    </row>
    <row r="17" spans="1:26" x14ac:dyDescent="0.3">
      <c r="A17" s="240" t="s">
        <v>116</v>
      </c>
      <c r="B17" s="147"/>
      <c r="C17" s="148"/>
      <c r="D17" s="143"/>
      <c r="E17" s="143"/>
      <c r="F17" s="148"/>
      <c r="G17" s="148"/>
      <c r="H17" s="143"/>
      <c r="I17" s="143"/>
      <c r="J17" s="148"/>
      <c r="K17" s="148"/>
      <c r="L17" s="143"/>
      <c r="M17" s="143"/>
      <c r="N17" s="148"/>
      <c r="O17" s="148"/>
      <c r="P17" s="143"/>
      <c r="Q17" s="143"/>
      <c r="R17" s="148"/>
      <c r="S17" s="148"/>
      <c r="T17" s="143"/>
      <c r="U17" s="143"/>
      <c r="V17" s="148"/>
      <c r="W17" s="148"/>
      <c r="X17" s="143"/>
      <c r="Y17" s="143"/>
      <c r="Z17" s="185"/>
    </row>
    <row r="18" spans="1:26" x14ac:dyDescent="0.3">
      <c r="A18" s="240"/>
      <c r="B18" s="148"/>
      <c r="C18" s="148"/>
      <c r="D18" s="143"/>
      <c r="E18" s="143"/>
      <c r="F18" s="148"/>
      <c r="G18" s="148"/>
      <c r="H18" s="143"/>
      <c r="I18" s="143"/>
      <c r="J18" s="148"/>
      <c r="K18" s="148"/>
      <c r="L18" s="143"/>
      <c r="M18" s="143"/>
      <c r="N18" s="148"/>
      <c r="O18" s="148"/>
      <c r="P18" s="143"/>
      <c r="Q18" s="143"/>
      <c r="R18" s="148"/>
      <c r="S18" s="148"/>
      <c r="T18" s="143"/>
      <c r="U18" s="143"/>
      <c r="V18" s="148"/>
      <c r="W18" s="148"/>
      <c r="X18" s="143"/>
      <c r="Y18" s="143"/>
    </row>
    <row r="19" spans="1:26" x14ac:dyDescent="0.3">
      <c r="A19" s="242" t="s">
        <v>125</v>
      </c>
      <c r="B19" s="148"/>
      <c r="C19" s="148"/>
      <c r="D19" s="143"/>
      <c r="E19" s="143"/>
      <c r="F19" s="148"/>
      <c r="G19" s="148"/>
      <c r="H19" s="143"/>
      <c r="I19" s="143"/>
      <c r="J19" s="148"/>
      <c r="K19" s="148"/>
      <c r="L19" s="143"/>
      <c r="M19" s="143"/>
      <c r="N19" s="148"/>
      <c r="O19" s="148"/>
      <c r="P19" s="143"/>
      <c r="Q19" s="143"/>
      <c r="R19" s="148"/>
      <c r="S19" s="148"/>
      <c r="T19" s="143"/>
      <c r="U19" s="143"/>
      <c r="V19" s="148"/>
      <c r="W19" s="148"/>
      <c r="X19" s="143"/>
      <c r="Y19" s="143"/>
    </row>
    <row r="20" spans="1:26" x14ac:dyDescent="0.3">
      <c r="A20" s="240" t="s">
        <v>121</v>
      </c>
      <c r="B20" s="148"/>
      <c r="C20" s="148"/>
      <c r="D20" s="143"/>
      <c r="E20" s="143"/>
      <c r="F20" s="148"/>
      <c r="G20" s="148"/>
      <c r="H20" s="143"/>
      <c r="I20" s="143"/>
      <c r="J20" s="148"/>
      <c r="K20" s="148"/>
      <c r="L20" s="143"/>
      <c r="M20" s="143"/>
      <c r="N20" s="148"/>
      <c r="O20" s="148"/>
      <c r="P20" s="143"/>
      <c r="Q20" s="143"/>
      <c r="R20" s="148"/>
      <c r="S20" s="148"/>
      <c r="T20" s="143"/>
      <c r="U20" s="143"/>
      <c r="V20" s="148"/>
      <c r="W20" s="148"/>
      <c r="X20" s="143"/>
      <c r="Y20" s="143"/>
      <c r="Z20" s="185">
        <f>SUM(B20:Y23)</f>
        <v>0</v>
      </c>
    </row>
    <row r="21" spans="1:26" x14ac:dyDescent="0.3">
      <c r="A21" s="240" t="s">
        <v>124</v>
      </c>
      <c r="B21" s="148"/>
      <c r="C21" s="148"/>
      <c r="D21" s="143"/>
      <c r="E21" s="143"/>
      <c r="F21" s="148"/>
      <c r="G21" s="148"/>
      <c r="H21" s="143"/>
      <c r="I21" s="143"/>
      <c r="J21" s="148"/>
      <c r="K21" s="148"/>
      <c r="L21" s="143"/>
      <c r="M21" s="143"/>
      <c r="N21" s="148"/>
      <c r="O21" s="148"/>
      <c r="P21" s="143"/>
      <c r="Q21" s="143"/>
      <c r="R21" s="148"/>
      <c r="S21" s="148"/>
      <c r="T21" s="143"/>
      <c r="U21" s="143"/>
      <c r="V21" s="148"/>
      <c r="W21" s="148"/>
      <c r="X21" s="143"/>
      <c r="Y21" s="143"/>
      <c r="Z21" s="185"/>
    </row>
    <row r="22" spans="1:26" x14ac:dyDescent="0.3">
      <c r="A22" s="240" t="s">
        <v>122</v>
      </c>
      <c r="B22" s="148"/>
      <c r="C22" s="148"/>
      <c r="D22" s="143"/>
      <c r="E22" s="143"/>
      <c r="F22" s="148"/>
      <c r="G22" s="148"/>
      <c r="H22" s="143"/>
      <c r="I22" s="143"/>
      <c r="J22" s="148"/>
      <c r="K22" s="148"/>
      <c r="L22" s="143"/>
      <c r="M22" s="143"/>
      <c r="N22" s="148"/>
      <c r="O22" s="148"/>
      <c r="P22" s="143"/>
      <c r="Q22" s="143"/>
      <c r="R22" s="148"/>
      <c r="S22" s="148"/>
      <c r="T22" s="143"/>
      <c r="U22" s="143"/>
      <c r="V22" s="148"/>
      <c r="W22" s="148"/>
      <c r="X22" s="143"/>
      <c r="Y22" s="143"/>
      <c r="Z22" s="185"/>
    </row>
    <row r="23" spans="1:26" x14ac:dyDescent="0.3">
      <c r="A23" s="240" t="s">
        <v>123</v>
      </c>
      <c r="B23" s="148"/>
      <c r="C23" s="148"/>
      <c r="D23" s="143"/>
      <c r="E23" s="143"/>
      <c r="F23" s="148"/>
      <c r="G23" s="148"/>
      <c r="H23" s="143"/>
      <c r="I23" s="143"/>
      <c r="J23" s="148"/>
      <c r="K23" s="148"/>
      <c r="L23" s="143"/>
      <c r="M23" s="143"/>
      <c r="N23" s="148"/>
      <c r="O23" s="148"/>
      <c r="P23" s="143"/>
      <c r="Q23" s="143"/>
      <c r="R23" s="148"/>
      <c r="S23" s="148"/>
      <c r="T23" s="143"/>
      <c r="U23" s="143"/>
      <c r="V23" s="148"/>
      <c r="W23" s="148"/>
      <c r="X23" s="143"/>
      <c r="Y23" s="143"/>
      <c r="Z23" s="185"/>
    </row>
    <row r="24" spans="1:26" x14ac:dyDescent="0.3">
      <c r="A24" s="240"/>
      <c r="B24" s="148"/>
      <c r="C24" s="148"/>
      <c r="D24" s="143"/>
      <c r="E24" s="143"/>
      <c r="F24" s="148"/>
      <c r="G24" s="148"/>
      <c r="H24" s="143"/>
      <c r="I24" s="143"/>
      <c r="J24" s="148"/>
      <c r="K24" s="148"/>
      <c r="L24" s="143"/>
      <c r="M24" s="143"/>
      <c r="N24" s="148"/>
      <c r="O24" s="148"/>
      <c r="P24" s="143"/>
      <c r="Q24" s="143"/>
      <c r="R24" s="148"/>
      <c r="S24" s="148"/>
      <c r="T24" s="143"/>
      <c r="U24" s="143"/>
      <c r="V24" s="148"/>
      <c r="W24" s="148"/>
      <c r="X24" s="143"/>
      <c r="Y24" s="143"/>
    </row>
    <row r="25" spans="1:26" x14ac:dyDescent="0.3">
      <c r="A25" s="242" t="s">
        <v>126</v>
      </c>
      <c r="B25" s="148"/>
      <c r="C25" s="148"/>
      <c r="D25" s="143"/>
      <c r="E25" s="143"/>
      <c r="F25" s="148"/>
      <c r="G25" s="148"/>
      <c r="H25" s="143"/>
      <c r="I25" s="143"/>
      <c r="J25" s="148"/>
      <c r="K25" s="148"/>
      <c r="L25" s="143"/>
      <c r="M25" s="143"/>
      <c r="N25" s="148"/>
      <c r="O25" s="148"/>
      <c r="P25" s="143"/>
      <c r="Q25" s="143"/>
      <c r="R25" s="148"/>
      <c r="S25" s="148"/>
      <c r="T25" s="143"/>
      <c r="U25" s="143"/>
      <c r="V25" s="148"/>
      <c r="W25" s="148"/>
      <c r="X25" s="143"/>
      <c r="Y25" s="143"/>
    </row>
    <row r="26" spans="1:26" x14ac:dyDescent="0.3">
      <c r="A26" s="243" t="s">
        <v>127</v>
      </c>
      <c r="B26" s="148"/>
      <c r="C26" s="148"/>
      <c r="D26" s="143"/>
      <c r="E26" s="143"/>
      <c r="F26" s="148"/>
      <c r="G26" s="148"/>
      <c r="H26" s="143"/>
      <c r="I26" s="143"/>
      <c r="J26" s="148"/>
      <c r="K26" s="148"/>
      <c r="L26" s="143"/>
      <c r="M26" s="143"/>
      <c r="N26" s="148"/>
      <c r="O26" s="148"/>
      <c r="P26" s="143"/>
      <c r="Q26" s="143"/>
      <c r="R26" s="148"/>
      <c r="S26" s="148"/>
      <c r="T26" s="143"/>
      <c r="U26" s="143"/>
      <c r="V26" s="148"/>
      <c r="W26" s="148"/>
      <c r="X26" s="143"/>
      <c r="Y26" s="143"/>
      <c r="Z26" s="185">
        <f>SUM(B25:Y30)</f>
        <v>0</v>
      </c>
    </row>
    <row r="27" spans="1:26" ht="28.8" x14ac:dyDescent="0.3">
      <c r="A27" s="243" t="s">
        <v>128</v>
      </c>
      <c r="B27" s="148"/>
      <c r="C27" s="148"/>
      <c r="D27" s="143"/>
      <c r="E27" s="143"/>
      <c r="F27" s="148"/>
      <c r="G27" s="148"/>
      <c r="H27" s="143"/>
      <c r="I27" s="143"/>
      <c r="J27" s="148"/>
      <c r="K27" s="148"/>
      <c r="L27" s="143"/>
      <c r="M27" s="143"/>
      <c r="N27" s="148"/>
      <c r="O27" s="148"/>
      <c r="P27" s="143"/>
      <c r="Q27" s="143"/>
      <c r="R27" s="148"/>
      <c r="S27" s="148"/>
      <c r="T27" s="143"/>
      <c r="U27" s="143"/>
      <c r="V27" s="148"/>
      <c r="W27" s="148"/>
      <c r="X27" s="143"/>
      <c r="Y27" s="143"/>
      <c r="Z27" s="185"/>
    </row>
    <row r="28" spans="1:26" x14ac:dyDescent="0.3">
      <c r="A28" s="243" t="s">
        <v>129</v>
      </c>
      <c r="B28" s="148"/>
      <c r="C28" s="148"/>
      <c r="D28" s="143"/>
      <c r="E28" s="143"/>
      <c r="F28" s="148"/>
      <c r="G28" s="148"/>
      <c r="H28" s="143"/>
      <c r="I28" s="143"/>
      <c r="J28" s="148"/>
      <c r="K28" s="148"/>
      <c r="L28" s="143"/>
      <c r="M28" s="143"/>
      <c r="N28" s="148"/>
      <c r="O28" s="148"/>
      <c r="P28" s="143"/>
      <c r="Q28" s="143"/>
      <c r="R28" s="148"/>
      <c r="S28" s="148"/>
      <c r="T28" s="143"/>
      <c r="U28" s="143"/>
      <c r="V28" s="148"/>
      <c r="W28" s="148"/>
      <c r="X28" s="143"/>
      <c r="Y28" s="143"/>
      <c r="Z28" s="185"/>
    </row>
    <row r="29" spans="1:26" x14ac:dyDescent="0.3">
      <c r="A29" s="243" t="s">
        <v>130</v>
      </c>
      <c r="B29" s="148"/>
      <c r="C29" s="148"/>
      <c r="D29" s="143"/>
      <c r="E29" s="143"/>
      <c r="F29" s="148"/>
      <c r="G29" s="148"/>
      <c r="H29" s="143"/>
      <c r="I29" s="143"/>
      <c r="J29" s="148"/>
      <c r="K29" s="148"/>
      <c r="L29" s="143"/>
      <c r="M29" s="143"/>
      <c r="N29" s="148"/>
      <c r="O29" s="148"/>
      <c r="P29" s="143"/>
      <c r="Q29" s="143"/>
      <c r="R29" s="148"/>
      <c r="S29" s="148"/>
      <c r="T29" s="143"/>
      <c r="U29" s="143"/>
      <c r="V29" s="148"/>
      <c r="W29" s="148"/>
      <c r="X29" s="143"/>
      <c r="Y29" s="143"/>
      <c r="Z29" s="185"/>
    </row>
    <row r="30" spans="1:26" x14ac:dyDescent="0.3">
      <c r="A30" s="243" t="s">
        <v>131</v>
      </c>
      <c r="B30" s="148"/>
      <c r="C30" s="148"/>
      <c r="D30" s="143"/>
      <c r="E30" s="143"/>
      <c r="F30" s="148"/>
      <c r="G30" s="148"/>
      <c r="H30" s="143"/>
      <c r="I30" s="143"/>
      <c r="J30" s="148"/>
      <c r="K30" s="148"/>
      <c r="L30" s="143"/>
      <c r="M30" s="143"/>
      <c r="N30" s="148"/>
      <c r="O30" s="148"/>
      <c r="P30" s="143"/>
      <c r="Q30" s="143"/>
      <c r="R30" s="148"/>
      <c r="S30" s="148"/>
      <c r="T30" s="143"/>
      <c r="U30" s="143"/>
      <c r="V30" s="148"/>
      <c r="W30" s="148"/>
      <c r="X30" s="143"/>
      <c r="Y30" s="143"/>
      <c r="Z30" s="185"/>
    </row>
    <row r="31" spans="1:26" x14ac:dyDescent="0.3">
      <c r="A31" s="244"/>
      <c r="B31" s="148"/>
      <c r="C31" s="148"/>
      <c r="D31" s="143"/>
      <c r="E31" s="143"/>
      <c r="F31" s="148"/>
      <c r="G31" s="148"/>
      <c r="H31" s="143"/>
      <c r="I31" s="143"/>
      <c r="J31" s="148"/>
      <c r="K31" s="148"/>
      <c r="L31" s="143"/>
      <c r="M31" s="143"/>
      <c r="N31" s="148"/>
      <c r="O31" s="148"/>
      <c r="P31" s="143"/>
      <c r="Q31" s="143"/>
      <c r="R31" s="148"/>
      <c r="S31" s="148"/>
      <c r="T31" s="143"/>
      <c r="U31" s="143"/>
      <c r="V31" s="148"/>
      <c r="W31" s="148"/>
      <c r="Z31" s="161"/>
    </row>
    <row r="32" spans="1:26" x14ac:dyDescent="0.3">
      <c r="A32" s="245" t="s">
        <v>132</v>
      </c>
      <c r="B32" s="148"/>
      <c r="C32" s="148"/>
      <c r="D32" s="143"/>
      <c r="E32" s="143"/>
      <c r="F32" s="148"/>
      <c r="G32" s="148"/>
      <c r="H32" s="143"/>
      <c r="I32" s="143"/>
      <c r="J32" s="148"/>
      <c r="K32" s="148"/>
      <c r="L32" s="143"/>
      <c r="M32" s="143"/>
      <c r="N32" s="148"/>
      <c r="O32" s="148"/>
      <c r="P32" s="143"/>
      <c r="Q32" s="143"/>
      <c r="R32" s="148"/>
      <c r="S32" s="148"/>
      <c r="T32" s="143"/>
      <c r="U32" s="143"/>
      <c r="V32" s="148"/>
      <c r="W32" s="148"/>
      <c r="X32" s="143"/>
      <c r="Y32" s="143"/>
      <c r="Z32" s="152"/>
    </row>
    <row r="33" spans="1:27" x14ac:dyDescent="0.3">
      <c r="A33" s="243" t="s">
        <v>133</v>
      </c>
      <c r="B33" s="148"/>
      <c r="C33" s="148"/>
      <c r="D33" s="143"/>
      <c r="E33" s="143"/>
      <c r="F33" s="148"/>
      <c r="G33" s="148"/>
      <c r="H33" s="143"/>
      <c r="I33" s="143"/>
      <c r="J33" s="148"/>
      <c r="K33" s="148"/>
      <c r="L33" s="143"/>
      <c r="M33" s="143"/>
      <c r="N33" s="148"/>
      <c r="O33" s="148"/>
      <c r="P33" s="143"/>
      <c r="Q33" s="143"/>
      <c r="R33" s="148"/>
      <c r="S33" s="148"/>
      <c r="T33" s="143"/>
      <c r="U33" s="143"/>
      <c r="V33" s="148"/>
      <c r="W33" s="148"/>
      <c r="X33" s="143"/>
      <c r="Y33" s="143"/>
      <c r="Z33" s="185">
        <f>SUM(A33:Y37)</f>
        <v>0</v>
      </c>
    </row>
    <row r="34" spans="1:27" ht="28.8" x14ac:dyDescent="0.3">
      <c r="A34" s="243" t="s">
        <v>134</v>
      </c>
      <c r="B34" s="148"/>
      <c r="C34" s="148"/>
      <c r="D34" s="143"/>
      <c r="E34" s="143"/>
      <c r="F34" s="148"/>
      <c r="G34" s="148"/>
      <c r="H34" s="143"/>
      <c r="I34" s="143"/>
      <c r="J34" s="148"/>
      <c r="K34" s="148"/>
      <c r="L34" s="143"/>
      <c r="M34" s="143"/>
      <c r="N34" s="148"/>
      <c r="O34" s="148"/>
      <c r="P34" s="143"/>
      <c r="Q34" s="143"/>
      <c r="R34" s="148"/>
      <c r="S34" s="148"/>
      <c r="T34" s="143"/>
      <c r="U34" s="143"/>
      <c r="V34" s="148"/>
      <c r="W34" s="148"/>
      <c r="X34" s="143"/>
      <c r="Y34" s="143"/>
      <c r="Z34" s="185"/>
    </row>
    <row r="35" spans="1:27" ht="28.8" x14ac:dyDescent="0.3">
      <c r="A35" s="243" t="s">
        <v>135</v>
      </c>
      <c r="B35" s="148"/>
      <c r="C35" s="148"/>
      <c r="D35" s="143"/>
      <c r="E35" s="143"/>
      <c r="F35" s="148"/>
      <c r="G35" s="148"/>
      <c r="H35" s="143"/>
      <c r="I35" s="143"/>
      <c r="J35" s="148"/>
      <c r="K35" s="148"/>
      <c r="L35" s="143"/>
      <c r="M35" s="143"/>
      <c r="N35" s="148"/>
      <c r="O35" s="148"/>
      <c r="P35" s="143"/>
      <c r="Q35" s="143"/>
      <c r="R35" s="148"/>
      <c r="S35" s="148"/>
      <c r="T35" s="143"/>
      <c r="U35" s="143"/>
      <c r="V35" s="148"/>
      <c r="W35" s="148"/>
      <c r="X35" s="143"/>
      <c r="Y35" s="143"/>
      <c r="Z35" s="185"/>
    </row>
    <row r="36" spans="1:27" x14ac:dyDescent="0.3">
      <c r="A36" s="243" t="s">
        <v>136</v>
      </c>
      <c r="B36" s="148"/>
      <c r="C36" s="148"/>
      <c r="D36" s="143"/>
      <c r="E36" s="143"/>
      <c r="F36" s="148"/>
      <c r="G36" s="148"/>
      <c r="H36" s="143"/>
      <c r="I36" s="143"/>
      <c r="J36" s="148"/>
      <c r="K36" s="148"/>
      <c r="L36" s="143"/>
      <c r="M36" s="143"/>
      <c r="N36" s="148"/>
      <c r="O36" s="148"/>
      <c r="P36" s="143"/>
      <c r="Q36" s="143"/>
      <c r="R36" s="148"/>
      <c r="S36" s="148"/>
      <c r="T36" s="143"/>
      <c r="U36" s="143"/>
      <c r="V36" s="148"/>
      <c r="W36" s="148"/>
      <c r="X36" s="143"/>
      <c r="Y36" s="143"/>
      <c r="Z36" s="185"/>
    </row>
    <row r="37" spans="1:27" x14ac:dyDescent="0.3">
      <c r="A37" s="243" t="s">
        <v>137</v>
      </c>
      <c r="B37" s="148"/>
      <c r="C37" s="148"/>
      <c r="D37" s="143"/>
      <c r="E37" s="143"/>
      <c r="F37" s="148"/>
      <c r="G37" s="148"/>
      <c r="H37" s="143"/>
      <c r="I37" s="143"/>
      <c r="J37" s="148"/>
      <c r="K37" s="148"/>
      <c r="L37" s="143"/>
      <c r="M37" s="143"/>
      <c r="N37" s="148"/>
      <c r="O37" s="148"/>
      <c r="P37" s="143"/>
      <c r="Q37" s="143"/>
      <c r="R37" s="148"/>
      <c r="S37" s="148"/>
      <c r="T37" s="143"/>
      <c r="U37" s="143"/>
      <c r="V37" s="148"/>
      <c r="W37" s="148"/>
      <c r="X37" s="143"/>
      <c r="Y37" s="143"/>
      <c r="Z37" s="185"/>
    </row>
    <row r="38" spans="1:27" x14ac:dyDescent="0.3">
      <c r="A38" s="243"/>
      <c r="B38" s="148"/>
      <c r="C38" s="148"/>
      <c r="D38" s="143"/>
      <c r="E38" s="143"/>
      <c r="F38" s="148"/>
      <c r="G38" s="148"/>
      <c r="H38" s="143"/>
      <c r="I38" s="143"/>
      <c r="J38" s="148"/>
      <c r="K38" s="148"/>
      <c r="L38" s="143"/>
      <c r="M38" s="143"/>
      <c r="N38" s="148"/>
      <c r="O38" s="148"/>
      <c r="P38" s="143"/>
      <c r="Q38" s="143"/>
      <c r="R38" s="148"/>
      <c r="S38" s="148"/>
      <c r="T38" s="143"/>
      <c r="U38" s="143"/>
      <c r="V38" s="148"/>
      <c r="W38" s="148"/>
      <c r="X38" s="143"/>
      <c r="Y38" s="143"/>
    </row>
    <row r="39" spans="1:27" x14ac:dyDescent="0.3">
      <c r="A39" s="244"/>
      <c r="B39" s="148"/>
      <c r="C39" s="148"/>
      <c r="D39" s="143"/>
      <c r="E39" s="143"/>
      <c r="F39" s="148"/>
      <c r="G39" s="148"/>
      <c r="H39" s="143"/>
      <c r="I39" s="143"/>
      <c r="J39" s="148"/>
      <c r="K39" s="148"/>
      <c r="L39" s="143"/>
      <c r="M39" s="143"/>
      <c r="N39" s="148"/>
      <c r="O39" s="148"/>
      <c r="P39" s="143"/>
      <c r="Q39" s="143"/>
      <c r="R39" s="148"/>
      <c r="S39" s="148"/>
      <c r="T39" s="143"/>
      <c r="U39" s="143"/>
      <c r="V39" s="148"/>
      <c r="W39" s="148"/>
      <c r="X39" s="143"/>
      <c r="Y39" s="143"/>
    </row>
    <row r="40" spans="1:27" x14ac:dyDescent="0.3">
      <c r="A40" s="244"/>
      <c r="B40" s="148"/>
      <c r="C40" s="148"/>
      <c r="D40" s="143"/>
      <c r="E40" s="143"/>
      <c r="F40" s="148"/>
      <c r="G40" s="148"/>
      <c r="H40" s="143"/>
      <c r="I40" s="143"/>
      <c r="J40" s="148"/>
      <c r="K40" s="148"/>
      <c r="L40" s="143"/>
      <c r="M40" s="143"/>
      <c r="N40" s="148"/>
      <c r="O40" s="148"/>
      <c r="P40" s="143"/>
      <c r="Q40" s="143"/>
      <c r="R40" s="148"/>
      <c r="S40" s="148"/>
      <c r="T40" s="143"/>
      <c r="U40" s="143"/>
      <c r="V40" s="148"/>
      <c r="W40" s="148"/>
      <c r="X40" s="143"/>
      <c r="Y40" s="143"/>
    </row>
    <row r="41" spans="1:27" x14ac:dyDescent="0.3">
      <c r="A41" s="244"/>
      <c r="B41" s="148"/>
      <c r="C41" s="148"/>
      <c r="D41" s="143"/>
      <c r="E41" s="143"/>
      <c r="F41" s="148"/>
      <c r="G41" s="148"/>
      <c r="H41" s="143"/>
      <c r="I41" s="143"/>
      <c r="J41" s="148"/>
      <c r="K41" s="148"/>
      <c r="L41" s="143"/>
      <c r="M41" s="143"/>
      <c r="N41" s="148"/>
      <c r="O41" s="148"/>
      <c r="P41" s="143"/>
      <c r="Q41" s="143"/>
      <c r="R41" s="148"/>
      <c r="S41" s="148"/>
      <c r="T41" s="143"/>
      <c r="U41" s="143"/>
      <c r="V41" s="148"/>
      <c r="W41" s="148"/>
      <c r="X41" s="143"/>
      <c r="Y41" s="143"/>
    </row>
    <row r="42" spans="1:27" x14ac:dyDescent="0.3">
      <c r="A42" s="244"/>
      <c r="B42" s="148"/>
      <c r="C42" s="148"/>
      <c r="D42" s="143"/>
      <c r="E42" s="143"/>
      <c r="F42" s="148"/>
      <c r="G42" s="148"/>
      <c r="H42" s="143"/>
      <c r="I42" s="143"/>
      <c r="J42" s="148"/>
      <c r="K42" s="148"/>
      <c r="L42" s="143"/>
      <c r="M42" s="143"/>
      <c r="N42" s="148"/>
      <c r="O42" s="148"/>
      <c r="P42" s="143"/>
      <c r="Q42" s="143"/>
      <c r="R42" s="148"/>
      <c r="S42" s="148"/>
      <c r="T42" s="143"/>
      <c r="U42" s="143"/>
      <c r="V42" s="148"/>
      <c r="W42" s="148"/>
      <c r="X42" s="143"/>
      <c r="Y42" s="143"/>
    </row>
    <row r="43" spans="1:27" x14ac:dyDescent="0.3">
      <c r="A43" s="244"/>
      <c r="B43" s="148"/>
      <c r="C43" s="148"/>
      <c r="D43" s="143"/>
      <c r="E43" s="143"/>
      <c r="F43" s="148"/>
      <c r="G43" s="148"/>
      <c r="H43" s="143"/>
      <c r="I43" s="143"/>
      <c r="J43" s="148"/>
      <c r="K43" s="148"/>
      <c r="L43" s="143"/>
      <c r="M43" s="143"/>
      <c r="N43" s="148"/>
      <c r="O43" s="148"/>
      <c r="P43" s="143"/>
      <c r="Q43" s="143"/>
      <c r="R43" s="148"/>
      <c r="S43" s="148"/>
      <c r="T43" s="143"/>
      <c r="U43" s="143"/>
      <c r="V43" s="148"/>
      <c r="W43" s="148"/>
      <c r="X43" s="143"/>
      <c r="Y43" s="143"/>
    </row>
    <row r="44" spans="1:27" x14ac:dyDescent="0.3">
      <c r="A44" s="244"/>
      <c r="B44" s="148"/>
      <c r="C44" s="148"/>
      <c r="D44" s="143"/>
      <c r="E44" s="143"/>
      <c r="F44" s="148"/>
      <c r="G44" s="148"/>
      <c r="H44" s="143"/>
      <c r="I44" s="143"/>
      <c r="J44" s="148"/>
      <c r="K44" s="148"/>
      <c r="L44" s="143"/>
      <c r="M44" s="143"/>
      <c r="N44" s="148"/>
      <c r="O44" s="148"/>
      <c r="P44" s="143"/>
      <c r="Q44" s="143"/>
      <c r="R44" s="148"/>
      <c r="S44" s="148"/>
      <c r="T44" s="143"/>
      <c r="U44" s="143"/>
      <c r="V44" s="148"/>
      <c r="W44" s="148"/>
      <c r="X44" s="143"/>
      <c r="Y44" s="143"/>
    </row>
    <row r="45" spans="1:27" x14ac:dyDescent="0.3">
      <c r="A45" s="244"/>
      <c r="B45" s="148"/>
      <c r="C45" s="148"/>
      <c r="D45" s="143"/>
      <c r="E45" s="143"/>
      <c r="F45" s="148"/>
      <c r="G45" s="148"/>
      <c r="H45" s="143"/>
      <c r="I45" s="143"/>
      <c r="J45" s="148"/>
      <c r="K45" s="148"/>
      <c r="L45" s="143"/>
      <c r="M45" s="143"/>
      <c r="N45" s="148"/>
      <c r="O45" s="148"/>
      <c r="P45" s="143"/>
      <c r="Q45" s="143"/>
      <c r="R45" s="148"/>
      <c r="S45" s="148"/>
      <c r="T45" s="143"/>
      <c r="U45" s="143"/>
      <c r="V45" s="148"/>
      <c r="W45" s="148"/>
      <c r="X45" s="143"/>
      <c r="Y45" s="143"/>
    </row>
    <row r="46" spans="1:27" x14ac:dyDescent="0.3">
      <c r="A46" s="146" t="s">
        <v>119</v>
      </c>
      <c r="B46" s="138">
        <f t="shared" ref="B46:Y46" si="0">SUM(B4:B45)</f>
        <v>0</v>
      </c>
      <c r="C46" s="138">
        <f t="shared" si="0"/>
        <v>0</v>
      </c>
      <c r="D46" s="138">
        <f t="shared" si="0"/>
        <v>0</v>
      </c>
      <c r="E46" s="138">
        <f t="shared" si="0"/>
        <v>0</v>
      </c>
      <c r="F46" s="138">
        <f t="shared" si="0"/>
        <v>0</v>
      </c>
      <c r="G46" s="138">
        <f t="shared" si="0"/>
        <v>0</v>
      </c>
      <c r="H46" s="138">
        <f t="shared" si="0"/>
        <v>0</v>
      </c>
      <c r="I46" s="138">
        <f t="shared" si="0"/>
        <v>0</v>
      </c>
      <c r="J46" s="138">
        <f t="shared" si="0"/>
        <v>0</v>
      </c>
      <c r="K46" s="138">
        <f t="shared" si="0"/>
        <v>0</v>
      </c>
      <c r="L46" s="138">
        <f t="shared" si="0"/>
        <v>0</v>
      </c>
      <c r="M46" s="138">
        <f t="shared" si="0"/>
        <v>0</v>
      </c>
      <c r="N46" s="138">
        <f t="shared" si="0"/>
        <v>0</v>
      </c>
      <c r="O46" s="138">
        <f t="shared" si="0"/>
        <v>0</v>
      </c>
      <c r="P46" s="138">
        <f t="shared" si="0"/>
        <v>0</v>
      </c>
      <c r="Q46" s="138">
        <f t="shared" si="0"/>
        <v>0</v>
      </c>
      <c r="R46" s="138">
        <f t="shared" si="0"/>
        <v>0</v>
      </c>
      <c r="S46" s="138">
        <f t="shared" si="0"/>
        <v>0</v>
      </c>
      <c r="T46" s="138">
        <f t="shared" si="0"/>
        <v>0</v>
      </c>
      <c r="U46" s="138">
        <f t="shared" si="0"/>
        <v>0</v>
      </c>
      <c r="V46" s="138">
        <f t="shared" si="0"/>
        <v>0</v>
      </c>
      <c r="W46" s="138">
        <f t="shared" si="0"/>
        <v>0</v>
      </c>
      <c r="X46" s="138">
        <f t="shared" si="0"/>
        <v>0</v>
      </c>
      <c r="Y46" s="138">
        <f t="shared" si="0"/>
        <v>0</v>
      </c>
      <c r="Z46" s="138">
        <f>SUM(B46:Y46)</f>
        <v>0</v>
      </c>
      <c r="AA46">
        <v>8</v>
      </c>
    </row>
    <row r="48" spans="1:27" x14ac:dyDescent="0.3">
      <c r="A48" s="146" t="s">
        <v>120</v>
      </c>
      <c r="B48" s="138">
        <f>B46*$AA$46</f>
        <v>0</v>
      </c>
      <c r="C48" s="138">
        <f t="shared" ref="C48:Y48" si="1">C46*$AA$46</f>
        <v>0</v>
      </c>
      <c r="D48" s="138">
        <f t="shared" si="1"/>
        <v>0</v>
      </c>
      <c r="E48" s="138">
        <f t="shared" si="1"/>
        <v>0</v>
      </c>
      <c r="F48" s="138">
        <f t="shared" si="1"/>
        <v>0</v>
      </c>
      <c r="G48" s="138">
        <f t="shared" si="1"/>
        <v>0</v>
      </c>
      <c r="H48" s="138">
        <f t="shared" si="1"/>
        <v>0</v>
      </c>
      <c r="I48" s="138">
        <f t="shared" si="1"/>
        <v>0</v>
      </c>
      <c r="J48" s="138">
        <f t="shared" si="1"/>
        <v>0</v>
      </c>
      <c r="K48" s="138">
        <f t="shared" si="1"/>
        <v>0</v>
      </c>
      <c r="L48" s="138">
        <f t="shared" si="1"/>
        <v>0</v>
      </c>
      <c r="M48" s="138">
        <f t="shared" si="1"/>
        <v>0</v>
      </c>
      <c r="N48" s="138">
        <f t="shared" si="1"/>
        <v>0</v>
      </c>
      <c r="O48" s="138">
        <f t="shared" si="1"/>
        <v>0</v>
      </c>
      <c r="P48" s="138">
        <f t="shared" si="1"/>
        <v>0</v>
      </c>
      <c r="Q48" s="138">
        <f t="shared" si="1"/>
        <v>0</v>
      </c>
      <c r="R48" s="138">
        <f t="shared" si="1"/>
        <v>0</v>
      </c>
      <c r="S48" s="138">
        <f t="shared" si="1"/>
        <v>0</v>
      </c>
      <c r="T48" s="138">
        <f t="shared" si="1"/>
        <v>0</v>
      </c>
      <c r="U48" s="138">
        <f t="shared" si="1"/>
        <v>0</v>
      </c>
      <c r="V48" s="138">
        <f t="shared" si="1"/>
        <v>0</v>
      </c>
      <c r="W48" s="138">
        <f t="shared" si="1"/>
        <v>0</v>
      </c>
      <c r="X48" s="138">
        <f t="shared" si="1"/>
        <v>0</v>
      </c>
      <c r="Y48" s="138">
        <f t="shared" si="1"/>
        <v>0</v>
      </c>
      <c r="Z48" s="138">
        <f>SUM(B48:Y48)</f>
        <v>0</v>
      </c>
    </row>
    <row r="51" spans="1:27" x14ac:dyDescent="0.3">
      <c r="A51" t="s">
        <v>144</v>
      </c>
      <c r="B51" s="182"/>
      <c r="C51" s="182"/>
      <c r="D51" s="164"/>
      <c r="E51" s="164"/>
      <c r="F51" s="164"/>
      <c r="G51" s="164"/>
      <c r="H51" s="182">
        <f>SUM(H4:I5)*Salaires!N84</f>
        <v>0</v>
      </c>
      <c r="I51" s="182"/>
      <c r="J51" s="164"/>
      <c r="K51" s="164"/>
      <c r="L51" s="164"/>
      <c r="M51" s="164"/>
      <c r="N51" s="164"/>
      <c r="O51" s="164"/>
      <c r="P51" s="164"/>
      <c r="Q51" s="164"/>
      <c r="R51" s="182">
        <f>SUM(R4:S4)*Salaires!N89</f>
        <v>0</v>
      </c>
      <c r="S51" s="182"/>
      <c r="T51" s="182">
        <f>SUM(T4:U5)*Salaires!N90</f>
        <v>0</v>
      </c>
      <c r="U51" s="182"/>
      <c r="V51" s="164"/>
      <c r="W51" s="164"/>
      <c r="X51" s="182">
        <f>SUM(X4:Y5)*Salaires!N92</f>
        <v>0</v>
      </c>
      <c r="Y51" s="182"/>
      <c r="Z51" s="165"/>
      <c r="AA51" s="166">
        <f>SUM(B51:Y51)</f>
        <v>0</v>
      </c>
    </row>
    <row r="52" spans="1:27" x14ac:dyDescent="0.3">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5"/>
    </row>
    <row r="53" spans="1:27" x14ac:dyDescent="0.3">
      <c r="A53" t="s">
        <v>118</v>
      </c>
      <c r="B53" s="182">
        <f>SUM(B8:C17)*Salaires!N81</f>
        <v>0</v>
      </c>
      <c r="C53" s="182"/>
      <c r="D53" s="182"/>
      <c r="E53" s="182"/>
      <c r="F53" s="182">
        <f>SUM(F8:G17)*Salaires!N83</f>
        <v>0</v>
      </c>
      <c r="G53" s="182"/>
      <c r="H53" s="164"/>
      <c r="I53" s="164"/>
      <c r="J53" s="164"/>
      <c r="K53" s="164"/>
      <c r="L53" s="164"/>
      <c r="M53" s="164"/>
      <c r="N53" s="164"/>
      <c r="O53" s="164"/>
      <c r="P53" s="182">
        <f>SUM(P8:Q17)*Salaires!N88</f>
        <v>0</v>
      </c>
      <c r="Q53" s="182"/>
      <c r="R53" s="164"/>
      <c r="S53" s="164"/>
      <c r="T53" s="182">
        <f>SUM(T8:U17)*Salaires!N90</f>
        <v>0</v>
      </c>
      <c r="U53" s="182"/>
      <c r="V53" s="164"/>
      <c r="W53" s="164"/>
      <c r="X53" s="182">
        <f>SUM(X8:Y17)*Salaires!N92</f>
        <v>0</v>
      </c>
      <c r="Y53" s="182"/>
      <c r="Z53" s="165"/>
      <c r="AA53" s="166">
        <f>SUM(B53:Y53)</f>
        <v>0</v>
      </c>
    </row>
    <row r="54" spans="1:27" x14ac:dyDescent="0.3">
      <c r="B54" s="164"/>
      <c r="C54" s="164"/>
      <c r="D54" s="164"/>
      <c r="E54" s="164"/>
      <c r="F54" s="164"/>
      <c r="G54" s="164"/>
      <c r="H54" s="164"/>
      <c r="I54" s="164"/>
      <c r="J54" s="164"/>
      <c r="K54" s="164"/>
      <c r="L54" s="164"/>
      <c r="M54" s="164"/>
      <c r="N54" s="164"/>
      <c r="O54" s="164"/>
      <c r="R54" s="164"/>
      <c r="S54" s="164"/>
    </row>
    <row r="55" spans="1:27" x14ac:dyDescent="0.3">
      <c r="A55" t="s">
        <v>125</v>
      </c>
      <c r="B55" s="164"/>
      <c r="C55" s="164"/>
      <c r="D55" s="182">
        <f>SUM(D20:E23)*Salaires!N82</f>
        <v>0</v>
      </c>
      <c r="E55" s="182"/>
      <c r="F55" s="164"/>
      <c r="G55" s="164"/>
      <c r="H55" s="164"/>
      <c r="I55" s="164"/>
      <c r="J55" s="182">
        <f>SUM(J20:K23)*Salaires!N85</f>
        <v>0</v>
      </c>
      <c r="K55" s="182"/>
      <c r="L55" s="164"/>
      <c r="M55" s="164"/>
      <c r="N55" s="164"/>
      <c r="O55" s="164"/>
      <c r="P55" s="164"/>
      <c r="Q55" s="164"/>
      <c r="R55" s="164"/>
      <c r="S55" s="164"/>
      <c r="T55" s="164"/>
      <c r="U55" s="164"/>
      <c r="V55" s="164"/>
      <c r="W55" s="164"/>
      <c r="X55" s="182">
        <f>SUM(X20:Y23)*Salaires!N92</f>
        <v>0</v>
      </c>
      <c r="Y55" s="182"/>
      <c r="Z55" s="165"/>
      <c r="AA55" s="166">
        <f>SUM(B55:Y55)</f>
        <v>0</v>
      </c>
    </row>
    <row r="56" spans="1:27" x14ac:dyDescent="0.3">
      <c r="B56" s="164"/>
      <c r="C56" s="164"/>
      <c r="D56" s="164"/>
      <c r="E56" s="164"/>
      <c r="F56" s="164"/>
      <c r="G56" s="164"/>
      <c r="H56" s="164"/>
      <c r="I56" s="164"/>
      <c r="J56" s="164"/>
      <c r="K56" s="164"/>
      <c r="L56" s="164"/>
      <c r="M56" s="164"/>
      <c r="N56" s="164"/>
      <c r="O56" s="164"/>
      <c r="P56" s="164"/>
      <c r="Q56" s="164"/>
      <c r="R56" s="164"/>
      <c r="S56" s="164"/>
      <c r="T56" s="164"/>
      <c r="U56" s="164"/>
      <c r="V56" s="164"/>
      <c r="W56" s="164"/>
    </row>
    <row r="57" spans="1:27" x14ac:dyDescent="0.3">
      <c r="A57" t="s">
        <v>147</v>
      </c>
      <c r="B57" s="164"/>
      <c r="C57" s="164"/>
      <c r="D57" s="182">
        <f>SUM(D26:E30)*Salaires!N82</f>
        <v>0</v>
      </c>
      <c r="E57" s="182"/>
      <c r="F57" s="164"/>
      <c r="G57" s="164"/>
      <c r="H57" s="164"/>
      <c r="I57" s="164"/>
      <c r="J57" s="182">
        <f>SUM(J26:K30)*Salaires!N85</f>
        <v>0</v>
      </c>
      <c r="K57" s="182"/>
      <c r="L57" s="164"/>
      <c r="M57" s="164"/>
      <c r="N57" s="164"/>
      <c r="O57" s="164"/>
      <c r="P57" s="164"/>
      <c r="Q57" s="164"/>
      <c r="R57" s="164"/>
      <c r="S57" s="164"/>
      <c r="T57" s="164"/>
      <c r="U57" s="164"/>
      <c r="V57" s="164"/>
      <c r="W57" s="164"/>
      <c r="X57" s="164"/>
      <c r="Y57" s="164">
        <f>SUM(X25:Y30)*Salaires!N92</f>
        <v>0</v>
      </c>
      <c r="Z57" s="165"/>
      <c r="AA57" s="166">
        <f>SUM(B57:Y57)</f>
        <v>0</v>
      </c>
    </row>
    <row r="58" spans="1:27" x14ac:dyDescent="0.3">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5"/>
    </row>
    <row r="59" spans="1:27" x14ac:dyDescent="0.3">
      <c r="A59" t="s">
        <v>132</v>
      </c>
      <c r="B59" s="164"/>
      <c r="C59" s="164"/>
      <c r="D59" s="182">
        <f>SUM(D33:E37)*Salaires!N82</f>
        <v>0</v>
      </c>
      <c r="E59" s="182"/>
      <c r="F59" s="164"/>
      <c r="G59" s="164"/>
      <c r="H59" s="164"/>
      <c r="I59" s="164"/>
      <c r="J59" s="182">
        <f>SUM(J33:K37)*Salaires!N85</f>
        <v>0</v>
      </c>
      <c r="K59" s="182"/>
      <c r="L59" s="164"/>
      <c r="M59" s="164"/>
      <c r="N59" s="164"/>
      <c r="O59" s="164"/>
      <c r="P59" s="164"/>
      <c r="Q59" s="164"/>
      <c r="R59" s="164"/>
      <c r="S59" s="164"/>
      <c r="T59" s="182">
        <f>SUM(T33:U38)*Salaires!N90</f>
        <v>0</v>
      </c>
      <c r="U59" s="182"/>
      <c r="V59" s="164"/>
      <c r="W59" s="164"/>
      <c r="X59" s="164"/>
      <c r="Y59" s="164">
        <f>SUM(X33:Y37)*Salaires!N92</f>
        <v>0</v>
      </c>
      <c r="Z59" s="165"/>
      <c r="AA59" s="166">
        <f>SUM(B59:Y59)</f>
        <v>0</v>
      </c>
    </row>
    <row r="60" spans="1:27" x14ac:dyDescent="0.3">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5"/>
    </row>
    <row r="61" spans="1:27" x14ac:dyDescent="0.3">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5"/>
    </row>
    <row r="62" spans="1:27" x14ac:dyDescent="0.3">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5"/>
    </row>
    <row r="63" spans="1:27" x14ac:dyDescent="0.3">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5"/>
    </row>
    <row r="64" spans="1:27" x14ac:dyDescent="0.3">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5"/>
    </row>
    <row r="65" spans="2:26" x14ac:dyDescent="0.3">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5"/>
    </row>
    <row r="66" spans="2:26" x14ac:dyDescent="0.3">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5"/>
    </row>
    <row r="67" spans="2:26" x14ac:dyDescent="0.3">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5"/>
    </row>
    <row r="68" spans="2:26" x14ac:dyDescent="0.3">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5"/>
    </row>
    <row r="69" spans="2:26" x14ac:dyDescent="0.3">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5"/>
    </row>
    <row r="70" spans="2:26" x14ac:dyDescent="0.3">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5"/>
    </row>
    <row r="71" spans="2:26" x14ac:dyDescent="0.3">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5"/>
    </row>
    <row r="72" spans="2:26" x14ac:dyDescent="0.3">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5"/>
    </row>
    <row r="73" spans="2:26" x14ac:dyDescent="0.3">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5"/>
    </row>
  </sheetData>
  <mergeCells count="36">
    <mergeCell ref="Z8:Z17"/>
    <mergeCell ref="Z20:Z23"/>
    <mergeCell ref="Z33:Z37"/>
    <mergeCell ref="Z4:Z5"/>
    <mergeCell ref="Z26:Z30"/>
    <mergeCell ref="X2:Y2"/>
    <mergeCell ref="B2:C2"/>
    <mergeCell ref="D2:E2"/>
    <mergeCell ref="F2:G2"/>
    <mergeCell ref="H2:I2"/>
    <mergeCell ref="J2:K2"/>
    <mergeCell ref="L2:M2"/>
    <mergeCell ref="N2:O2"/>
    <mergeCell ref="P2:Q2"/>
    <mergeCell ref="R2:S2"/>
    <mergeCell ref="T2:U2"/>
    <mergeCell ref="V2:W2"/>
    <mergeCell ref="B51:C51"/>
    <mergeCell ref="X51:Y51"/>
    <mergeCell ref="T51:U51"/>
    <mergeCell ref="R51:S51"/>
    <mergeCell ref="H51:I51"/>
    <mergeCell ref="X55:Y55"/>
    <mergeCell ref="D57:E57"/>
    <mergeCell ref="J57:K57"/>
    <mergeCell ref="B53:C53"/>
    <mergeCell ref="D53:E53"/>
    <mergeCell ref="F53:G53"/>
    <mergeCell ref="P53:Q53"/>
    <mergeCell ref="T53:U53"/>
    <mergeCell ref="X53:Y53"/>
    <mergeCell ref="D59:E59"/>
    <mergeCell ref="J59:K59"/>
    <mergeCell ref="T59:U59"/>
    <mergeCell ref="D55:E55"/>
    <mergeCell ref="J55:K55"/>
  </mergeCells>
  <pageMargins left="0.25" right="0.25" top="0.75" bottom="0.75" header="0.3" footer="0.3"/>
  <pageSetup paperSize="8"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3"/>
  <sheetViews>
    <sheetView tabSelected="1" workbookViewId="0">
      <selection activeCell="N9" sqref="N9"/>
    </sheetView>
  </sheetViews>
  <sheetFormatPr baseColWidth="10" defaultRowHeight="14.4" x14ac:dyDescent="0.3"/>
  <cols>
    <col min="1" max="1" width="6.6640625" customWidth="1"/>
    <col min="2" max="2" width="21.44140625" customWidth="1"/>
    <col min="3" max="3" width="1.5546875" customWidth="1"/>
    <col min="4" max="4" width="13.21875" customWidth="1"/>
    <col min="14" max="14" width="10.44140625" customWidth="1"/>
    <col min="15" max="26" width="16.21875" customWidth="1"/>
  </cols>
  <sheetData>
    <row r="1" spans="1:23" ht="21" customHeight="1" x14ac:dyDescent="0.4">
      <c r="A1" s="189" t="s">
        <v>10</v>
      </c>
      <c r="B1" s="189"/>
      <c r="C1" s="189"/>
      <c r="D1" s="189"/>
      <c r="E1" s="189"/>
      <c r="F1" s="189"/>
      <c r="G1" s="189"/>
      <c r="H1" s="189"/>
      <c r="I1" s="189"/>
      <c r="J1" s="189"/>
      <c r="K1" s="189"/>
      <c r="L1" s="189"/>
    </row>
    <row r="2" spans="1:23" x14ac:dyDescent="0.3">
      <c r="B2" s="187"/>
      <c r="C2" s="187"/>
      <c r="D2" s="187"/>
      <c r="E2" s="187"/>
      <c r="F2" s="187"/>
      <c r="G2" s="187"/>
      <c r="H2" s="187"/>
      <c r="I2" s="187"/>
      <c r="J2" s="187"/>
      <c r="K2" s="187"/>
      <c r="L2" s="187"/>
    </row>
    <row r="3" spans="1:23" x14ac:dyDescent="0.3">
      <c r="B3" s="15"/>
      <c r="C3" s="15"/>
      <c r="D3" s="15"/>
      <c r="E3" s="15"/>
      <c r="F3" s="15"/>
      <c r="G3" s="15"/>
      <c r="H3" s="15"/>
      <c r="I3" s="15"/>
      <c r="J3" s="15"/>
      <c r="K3" s="15"/>
      <c r="L3" s="15"/>
    </row>
    <row r="4" spans="1:23" ht="24" customHeight="1" x14ac:dyDescent="0.3">
      <c r="A4" s="190">
        <v>2024</v>
      </c>
      <c r="B4" s="136" t="s">
        <v>97</v>
      </c>
      <c r="C4" s="15"/>
      <c r="D4" s="15"/>
      <c r="E4" s="15"/>
      <c r="F4" s="15"/>
      <c r="G4" s="15"/>
      <c r="H4" s="15"/>
      <c r="I4" s="15"/>
      <c r="J4" s="15"/>
      <c r="K4" s="15"/>
      <c r="L4" s="15"/>
    </row>
    <row r="5" spans="1:23" ht="26.4" x14ac:dyDescent="0.3">
      <c r="A5" s="190"/>
      <c r="B5" s="1" t="s">
        <v>0</v>
      </c>
      <c r="C5" s="2"/>
      <c r="D5" s="3" t="s">
        <v>1</v>
      </c>
      <c r="E5" s="3" t="s">
        <v>2</v>
      </c>
      <c r="F5" s="16" t="s">
        <v>3</v>
      </c>
      <c r="G5" s="3" t="s">
        <v>4</v>
      </c>
      <c r="H5" s="16" t="s">
        <v>5</v>
      </c>
      <c r="I5" s="3" t="s">
        <v>98</v>
      </c>
      <c r="J5" s="16" t="s">
        <v>7</v>
      </c>
      <c r="K5" s="3" t="s">
        <v>8</v>
      </c>
      <c r="L5" s="4" t="s">
        <v>9</v>
      </c>
      <c r="N5" t="s">
        <v>0</v>
      </c>
      <c r="O5" t="s">
        <v>106</v>
      </c>
      <c r="P5" t="s">
        <v>102</v>
      </c>
      <c r="Q5" t="s">
        <v>103</v>
      </c>
      <c r="R5" t="s">
        <v>104</v>
      </c>
      <c r="S5" t="s">
        <v>105</v>
      </c>
      <c r="T5" t="s">
        <v>107</v>
      </c>
      <c r="U5" t="s">
        <v>100</v>
      </c>
      <c r="V5" t="s">
        <v>108</v>
      </c>
      <c r="W5" t="s">
        <v>101</v>
      </c>
    </row>
    <row r="6" spans="1:23" x14ac:dyDescent="0.3">
      <c r="A6" s="190"/>
      <c r="B6" s="5"/>
      <c r="C6" s="6"/>
      <c r="D6" s="7"/>
      <c r="E6" s="7"/>
      <c r="F6" s="7"/>
      <c r="G6" s="7"/>
      <c r="H6" s="7"/>
      <c r="I6" s="7"/>
      <c r="J6" s="7"/>
      <c r="K6" s="7"/>
      <c r="L6" s="7"/>
    </row>
    <row r="7" spans="1:23" x14ac:dyDescent="0.3">
      <c r="A7" s="190"/>
      <c r="B7" s="22" t="s">
        <v>163</v>
      </c>
      <c r="C7" s="9"/>
      <c r="D7" s="23"/>
      <c r="E7" s="23"/>
      <c r="F7" s="17">
        <f>D7+E7</f>
        <v>0</v>
      </c>
      <c r="G7" s="23"/>
      <c r="H7" s="17">
        <f>F7+G7</f>
        <v>0</v>
      </c>
      <c r="I7" s="23"/>
      <c r="J7" s="17">
        <f>H7+I7</f>
        <v>0</v>
      </c>
      <c r="K7" s="23"/>
      <c r="L7" s="11">
        <f t="shared" ref="L7:L18" si="0">J7+K7</f>
        <v>0</v>
      </c>
      <c r="N7" t="str">
        <f>B7</f>
        <v>Salarié 1</v>
      </c>
      <c r="O7" s="140">
        <v>1</v>
      </c>
      <c r="P7">
        <f>365*7</f>
        <v>2555</v>
      </c>
      <c r="Q7">
        <f>104*7</f>
        <v>728</v>
      </c>
      <c r="R7">
        <f>6*7</f>
        <v>42</v>
      </c>
      <c r="S7">
        <f>29*7</f>
        <v>203</v>
      </c>
      <c r="T7">
        <f>SUM(Q7:S7)</f>
        <v>973</v>
      </c>
      <c r="U7">
        <f>(P7-T7)*O7</f>
        <v>1582</v>
      </c>
      <c r="V7">
        <f>'repart jours'!B48</f>
        <v>0</v>
      </c>
      <c r="W7" s="142">
        <f>V7/U7</f>
        <v>0</v>
      </c>
    </row>
    <row r="8" spans="1:23" x14ac:dyDescent="0.3">
      <c r="A8" s="190"/>
      <c r="B8" s="22" t="s">
        <v>164</v>
      </c>
      <c r="C8" s="9"/>
      <c r="D8" s="23"/>
      <c r="E8" s="23"/>
      <c r="F8" s="17">
        <f t="shared" ref="F8:F18" si="1">D8+E8</f>
        <v>0</v>
      </c>
      <c r="G8" s="23"/>
      <c r="H8" s="17">
        <f t="shared" ref="H8:H18" si="2">F8+G8</f>
        <v>0</v>
      </c>
      <c r="I8" s="23"/>
      <c r="J8" s="17">
        <f t="shared" ref="J8:J18" si="3">H8+I8</f>
        <v>0</v>
      </c>
      <c r="K8" s="23"/>
      <c r="L8" s="11">
        <f t="shared" si="0"/>
        <v>0</v>
      </c>
      <c r="N8" t="str">
        <f t="shared" ref="N8:N18" si="4">B8</f>
        <v>Salarié 2</v>
      </c>
      <c r="O8" s="140">
        <v>1</v>
      </c>
      <c r="P8">
        <f t="shared" ref="P8:P18" si="5">365*7</f>
        <v>2555</v>
      </c>
      <c r="Q8">
        <f t="shared" ref="Q8:Q18" si="6">104*7</f>
        <v>728</v>
      </c>
      <c r="R8">
        <f t="shared" ref="R8:R18" si="7">6*7</f>
        <v>42</v>
      </c>
      <c r="S8">
        <f t="shared" ref="S8:S18" si="8">29*7</f>
        <v>203</v>
      </c>
      <c r="T8">
        <f t="shared" ref="T8:T18" si="9">SUM(Q8:S8)</f>
        <v>973</v>
      </c>
      <c r="U8">
        <f t="shared" ref="U8:U18" si="10">(P8-T8)*O8</f>
        <v>1582</v>
      </c>
      <c r="V8">
        <f>'repart jours'!D48</f>
        <v>0</v>
      </c>
      <c r="W8" s="142">
        <f t="shared" ref="W8:W17" si="11">V8/U8</f>
        <v>0</v>
      </c>
    </row>
    <row r="9" spans="1:23" x14ac:dyDescent="0.3">
      <c r="A9" s="190"/>
      <c r="B9" s="22" t="s">
        <v>165</v>
      </c>
      <c r="C9" s="9"/>
      <c r="D9" s="23"/>
      <c r="E9" s="23"/>
      <c r="F9" s="17">
        <f t="shared" si="1"/>
        <v>0</v>
      </c>
      <c r="G9" s="23"/>
      <c r="H9" s="17">
        <f t="shared" si="2"/>
        <v>0</v>
      </c>
      <c r="I9" s="23"/>
      <c r="J9" s="17">
        <f t="shared" si="3"/>
        <v>0</v>
      </c>
      <c r="K9" s="23"/>
      <c r="L9" s="11">
        <f t="shared" si="0"/>
        <v>0</v>
      </c>
      <c r="N9" t="str">
        <f t="shared" si="4"/>
        <v>Salarié 3</v>
      </c>
      <c r="O9" s="140">
        <v>1</v>
      </c>
      <c r="P9">
        <f t="shared" si="5"/>
        <v>2555</v>
      </c>
      <c r="Q9">
        <f t="shared" si="6"/>
        <v>728</v>
      </c>
      <c r="R9">
        <f t="shared" si="7"/>
        <v>42</v>
      </c>
      <c r="S9">
        <f t="shared" si="8"/>
        <v>203</v>
      </c>
      <c r="T9">
        <f t="shared" si="9"/>
        <v>973</v>
      </c>
      <c r="U9">
        <f t="shared" si="10"/>
        <v>1582</v>
      </c>
      <c r="V9">
        <f>'repart jours'!F48</f>
        <v>0</v>
      </c>
      <c r="W9" s="142">
        <f t="shared" si="11"/>
        <v>0</v>
      </c>
    </row>
    <row r="10" spans="1:23" x14ac:dyDescent="0.3">
      <c r="A10" s="190"/>
      <c r="B10" s="22" t="s">
        <v>166</v>
      </c>
      <c r="C10" s="9"/>
      <c r="D10" s="23"/>
      <c r="E10" s="23"/>
      <c r="F10" s="17">
        <f t="shared" si="1"/>
        <v>0</v>
      </c>
      <c r="G10" s="23"/>
      <c r="H10" s="17">
        <f t="shared" si="2"/>
        <v>0</v>
      </c>
      <c r="I10" s="23"/>
      <c r="J10" s="17">
        <f t="shared" si="3"/>
        <v>0</v>
      </c>
      <c r="K10" s="23"/>
      <c r="L10" s="11">
        <f t="shared" si="0"/>
        <v>0</v>
      </c>
      <c r="N10" t="str">
        <f t="shared" si="4"/>
        <v>Salarié 4</v>
      </c>
      <c r="O10" s="140">
        <f>30/36</f>
        <v>0.83333333333333337</v>
      </c>
      <c r="P10">
        <f t="shared" si="5"/>
        <v>2555</v>
      </c>
      <c r="Q10">
        <f t="shared" si="6"/>
        <v>728</v>
      </c>
      <c r="R10">
        <f t="shared" si="7"/>
        <v>42</v>
      </c>
      <c r="S10">
        <f t="shared" si="8"/>
        <v>203</v>
      </c>
      <c r="T10">
        <f t="shared" si="9"/>
        <v>973</v>
      </c>
      <c r="U10" s="141">
        <f t="shared" si="10"/>
        <v>1318.3333333333335</v>
      </c>
      <c r="V10">
        <f>'repart jours'!H48</f>
        <v>0</v>
      </c>
      <c r="W10" s="142">
        <f t="shared" si="11"/>
        <v>0</v>
      </c>
    </row>
    <row r="11" spans="1:23" x14ac:dyDescent="0.3">
      <c r="A11" s="190"/>
      <c r="B11" s="22" t="s">
        <v>167</v>
      </c>
      <c r="C11" s="9"/>
      <c r="D11" s="23"/>
      <c r="E11" s="23"/>
      <c r="F11" s="17">
        <f t="shared" si="1"/>
        <v>0</v>
      </c>
      <c r="G11" s="23"/>
      <c r="H11" s="17">
        <f t="shared" si="2"/>
        <v>0</v>
      </c>
      <c r="I11" s="23"/>
      <c r="J11" s="17">
        <f t="shared" si="3"/>
        <v>0</v>
      </c>
      <c r="K11" s="23"/>
      <c r="L11" s="11">
        <f t="shared" si="0"/>
        <v>0</v>
      </c>
      <c r="N11" t="str">
        <f t="shared" si="4"/>
        <v>Salarié 5</v>
      </c>
      <c r="O11" s="140">
        <v>1</v>
      </c>
      <c r="P11">
        <f t="shared" si="5"/>
        <v>2555</v>
      </c>
      <c r="Q11">
        <f t="shared" si="6"/>
        <v>728</v>
      </c>
      <c r="R11">
        <f t="shared" si="7"/>
        <v>42</v>
      </c>
      <c r="S11">
        <f t="shared" si="8"/>
        <v>203</v>
      </c>
      <c r="T11">
        <f t="shared" si="9"/>
        <v>973</v>
      </c>
      <c r="U11">
        <f t="shared" si="10"/>
        <v>1582</v>
      </c>
      <c r="V11">
        <f>'repart jours'!J48</f>
        <v>0</v>
      </c>
      <c r="W11" s="142">
        <f t="shared" si="11"/>
        <v>0</v>
      </c>
    </row>
    <row r="12" spans="1:23" x14ac:dyDescent="0.3">
      <c r="A12" s="190"/>
      <c r="B12" s="22" t="s">
        <v>168</v>
      </c>
      <c r="C12" s="9"/>
      <c r="D12" s="23"/>
      <c r="E12" s="23"/>
      <c r="F12" s="17">
        <f>D12+E12</f>
        <v>0</v>
      </c>
      <c r="G12" s="23"/>
      <c r="H12" s="17">
        <f>F12+G12</f>
        <v>0</v>
      </c>
      <c r="I12" s="23"/>
      <c r="J12" s="17">
        <f>H12+I12</f>
        <v>0</v>
      </c>
      <c r="K12" s="23"/>
      <c r="L12" s="11">
        <f>J12+K12</f>
        <v>0</v>
      </c>
      <c r="N12" t="str">
        <f t="shared" si="4"/>
        <v>Salarié 6</v>
      </c>
      <c r="O12" s="140">
        <v>1</v>
      </c>
      <c r="P12">
        <f t="shared" si="5"/>
        <v>2555</v>
      </c>
      <c r="Q12">
        <f t="shared" si="6"/>
        <v>728</v>
      </c>
      <c r="R12">
        <f t="shared" si="7"/>
        <v>42</v>
      </c>
      <c r="S12">
        <f t="shared" si="8"/>
        <v>203</v>
      </c>
      <c r="T12">
        <f t="shared" si="9"/>
        <v>973</v>
      </c>
      <c r="U12">
        <f t="shared" si="10"/>
        <v>1582</v>
      </c>
      <c r="V12">
        <f>'repart jours'!L48</f>
        <v>0</v>
      </c>
      <c r="W12" s="142">
        <f t="shared" si="11"/>
        <v>0</v>
      </c>
    </row>
    <row r="13" spans="1:23" x14ac:dyDescent="0.3">
      <c r="A13" s="190"/>
      <c r="B13" s="22" t="s">
        <v>169</v>
      </c>
      <c r="C13" s="9"/>
      <c r="D13" s="23"/>
      <c r="E13" s="23"/>
      <c r="F13" s="17">
        <f t="shared" si="1"/>
        <v>0</v>
      </c>
      <c r="G13" s="23"/>
      <c r="H13" s="17">
        <f t="shared" si="2"/>
        <v>0</v>
      </c>
      <c r="I13" s="23"/>
      <c r="J13" s="17">
        <f t="shared" si="3"/>
        <v>0</v>
      </c>
      <c r="K13" s="23"/>
      <c r="L13" s="11">
        <f t="shared" si="0"/>
        <v>0</v>
      </c>
      <c r="N13" t="str">
        <f t="shared" si="4"/>
        <v>Salarié 7</v>
      </c>
      <c r="O13" s="140">
        <v>1</v>
      </c>
      <c r="P13">
        <f t="shared" si="5"/>
        <v>2555</v>
      </c>
      <c r="Q13">
        <f t="shared" si="6"/>
        <v>728</v>
      </c>
      <c r="R13">
        <f t="shared" si="7"/>
        <v>42</v>
      </c>
      <c r="S13">
        <f t="shared" si="8"/>
        <v>203</v>
      </c>
      <c r="T13">
        <f t="shared" si="9"/>
        <v>973</v>
      </c>
      <c r="U13">
        <f t="shared" si="10"/>
        <v>1582</v>
      </c>
      <c r="V13">
        <f>'repart jours'!N48</f>
        <v>0</v>
      </c>
      <c r="W13" s="142">
        <f t="shared" si="11"/>
        <v>0</v>
      </c>
    </row>
    <row r="14" spans="1:23" x14ac:dyDescent="0.3">
      <c r="A14" s="190"/>
      <c r="B14" s="22" t="s">
        <v>170</v>
      </c>
      <c r="C14" s="9"/>
      <c r="D14" s="23"/>
      <c r="E14" s="23"/>
      <c r="F14" s="17">
        <f t="shared" si="1"/>
        <v>0</v>
      </c>
      <c r="G14" s="23"/>
      <c r="H14" s="17">
        <f t="shared" si="2"/>
        <v>0</v>
      </c>
      <c r="I14" s="23"/>
      <c r="J14" s="17">
        <f t="shared" si="3"/>
        <v>0</v>
      </c>
      <c r="K14" s="23"/>
      <c r="L14" s="11">
        <f t="shared" si="0"/>
        <v>0</v>
      </c>
      <c r="N14" t="str">
        <f t="shared" si="4"/>
        <v>Salarié 8</v>
      </c>
      <c r="O14" s="140">
        <v>1</v>
      </c>
      <c r="P14">
        <f t="shared" si="5"/>
        <v>2555</v>
      </c>
      <c r="Q14">
        <f t="shared" si="6"/>
        <v>728</v>
      </c>
      <c r="R14">
        <f t="shared" si="7"/>
        <v>42</v>
      </c>
      <c r="S14">
        <f t="shared" si="8"/>
        <v>203</v>
      </c>
      <c r="T14">
        <f t="shared" si="9"/>
        <v>973</v>
      </c>
      <c r="U14">
        <f t="shared" si="10"/>
        <v>1582</v>
      </c>
      <c r="V14">
        <f>'repart jours'!P48</f>
        <v>0</v>
      </c>
      <c r="W14" s="142">
        <f t="shared" si="11"/>
        <v>0</v>
      </c>
    </row>
    <row r="15" spans="1:23" x14ac:dyDescent="0.3">
      <c r="A15" s="190"/>
      <c r="B15" s="22" t="s">
        <v>171</v>
      </c>
      <c r="C15" s="9"/>
      <c r="D15" s="23"/>
      <c r="E15" s="23"/>
      <c r="F15" s="17">
        <f t="shared" si="1"/>
        <v>0</v>
      </c>
      <c r="G15" s="23"/>
      <c r="H15" s="17">
        <f t="shared" si="2"/>
        <v>0</v>
      </c>
      <c r="I15" s="23"/>
      <c r="J15" s="17">
        <f t="shared" si="3"/>
        <v>0</v>
      </c>
      <c r="K15" s="23"/>
      <c r="L15" s="11">
        <f t="shared" si="0"/>
        <v>0</v>
      </c>
      <c r="N15" t="str">
        <f t="shared" si="4"/>
        <v>Salarié 9</v>
      </c>
      <c r="O15" s="140">
        <v>1</v>
      </c>
      <c r="P15">
        <f t="shared" si="5"/>
        <v>2555</v>
      </c>
      <c r="Q15">
        <f t="shared" si="6"/>
        <v>728</v>
      </c>
      <c r="R15">
        <f t="shared" si="7"/>
        <v>42</v>
      </c>
      <c r="S15">
        <f t="shared" si="8"/>
        <v>203</v>
      </c>
      <c r="T15">
        <f t="shared" si="9"/>
        <v>973</v>
      </c>
      <c r="U15">
        <f t="shared" si="10"/>
        <v>1582</v>
      </c>
      <c r="V15">
        <f>'repart jours'!R48</f>
        <v>0</v>
      </c>
      <c r="W15" s="142">
        <f t="shared" si="11"/>
        <v>0</v>
      </c>
    </row>
    <row r="16" spans="1:23" x14ac:dyDescent="0.3">
      <c r="A16" s="190"/>
      <c r="B16" s="22" t="s">
        <v>172</v>
      </c>
      <c r="C16" s="9"/>
      <c r="D16" s="23"/>
      <c r="E16" s="23"/>
      <c r="F16" s="17">
        <f t="shared" si="1"/>
        <v>0</v>
      </c>
      <c r="G16" s="23"/>
      <c r="H16" s="17">
        <f t="shared" si="2"/>
        <v>0</v>
      </c>
      <c r="I16" s="23"/>
      <c r="J16" s="17">
        <f t="shared" si="3"/>
        <v>0</v>
      </c>
      <c r="K16" s="23"/>
      <c r="L16" s="11">
        <f t="shared" si="0"/>
        <v>0</v>
      </c>
      <c r="N16" t="str">
        <f t="shared" si="4"/>
        <v>Salarié 10</v>
      </c>
      <c r="O16" s="140">
        <v>1</v>
      </c>
      <c r="P16">
        <f t="shared" si="5"/>
        <v>2555</v>
      </c>
      <c r="Q16">
        <f t="shared" si="6"/>
        <v>728</v>
      </c>
      <c r="R16">
        <f t="shared" si="7"/>
        <v>42</v>
      </c>
      <c r="S16">
        <f t="shared" si="8"/>
        <v>203</v>
      </c>
      <c r="T16">
        <f t="shared" si="9"/>
        <v>973</v>
      </c>
      <c r="U16">
        <f t="shared" si="10"/>
        <v>1582</v>
      </c>
      <c r="V16">
        <f>'repart jours'!T48</f>
        <v>0</v>
      </c>
      <c r="W16" s="142">
        <f t="shared" si="11"/>
        <v>0</v>
      </c>
    </row>
    <row r="17" spans="1:23" x14ac:dyDescent="0.3">
      <c r="A17" s="190"/>
      <c r="B17" s="22" t="s">
        <v>173</v>
      </c>
      <c r="C17" s="9"/>
      <c r="D17" s="23"/>
      <c r="E17" s="23"/>
      <c r="F17" s="17">
        <f>D17+E17</f>
        <v>0</v>
      </c>
      <c r="G17" s="23"/>
      <c r="H17" s="17">
        <f>F17+G17</f>
        <v>0</v>
      </c>
      <c r="I17" s="23"/>
      <c r="J17" s="17">
        <f>H17+I17</f>
        <v>0</v>
      </c>
      <c r="K17" s="23"/>
      <c r="L17" s="11">
        <f>J17+K17</f>
        <v>0</v>
      </c>
      <c r="N17" t="str">
        <f t="shared" si="4"/>
        <v>Salarié 11</v>
      </c>
      <c r="O17" s="140">
        <v>1</v>
      </c>
      <c r="P17">
        <f t="shared" si="5"/>
        <v>2555</v>
      </c>
      <c r="Q17">
        <f t="shared" si="6"/>
        <v>728</v>
      </c>
      <c r="R17">
        <f t="shared" si="7"/>
        <v>42</v>
      </c>
      <c r="S17">
        <f t="shared" si="8"/>
        <v>203</v>
      </c>
      <c r="T17">
        <f t="shared" si="9"/>
        <v>973</v>
      </c>
      <c r="U17">
        <f t="shared" si="10"/>
        <v>1582</v>
      </c>
      <c r="V17">
        <f>'repart jours'!V48</f>
        <v>0</v>
      </c>
      <c r="W17" s="142">
        <f t="shared" si="11"/>
        <v>0</v>
      </c>
    </row>
    <row r="18" spans="1:23" x14ac:dyDescent="0.3">
      <c r="A18" s="190"/>
      <c r="B18" s="22" t="s">
        <v>174</v>
      </c>
      <c r="C18" s="9"/>
      <c r="D18" s="23"/>
      <c r="E18" s="23"/>
      <c r="F18" s="17">
        <f t="shared" si="1"/>
        <v>0</v>
      </c>
      <c r="G18" s="23"/>
      <c r="H18" s="17">
        <f t="shared" si="2"/>
        <v>0</v>
      </c>
      <c r="I18" s="23"/>
      <c r="J18" s="17">
        <f t="shared" si="3"/>
        <v>0</v>
      </c>
      <c r="K18" s="23"/>
      <c r="L18" s="11">
        <f t="shared" si="0"/>
        <v>0</v>
      </c>
      <c r="N18" t="str">
        <f t="shared" si="4"/>
        <v>Salarié 12</v>
      </c>
      <c r="O18" s="140">
        <v>1</v>
      </c>
      <c r="P18">
        <f t="shared" si="5"/>
        <v>2555</v>
      </c>
      <c r="Q18">
        <f t="shared" si="6"/>
        <v>728</v>
      </c>
      <c r="R18">
        <f t="shared" si="7"/>
        <v>42</v>
      </c>
      <c r="S18">
        <f t="shared" si="8"/>
        <v>203</v>
      </c>
      <c r="T18">
        <f t="shared" si="9"/>
        <v>973</v>
      </c>
      <c r="U18">
        <f t="shared" si="10"/>
        <v>1582</v>
      </c>
      <c r="V18">
        <f>'repart jours'!X48</f>
        <v>0</v>
      </c>
      <c r="W18" s="142">
        <f>V18/U18</f>
        <v>0</v>
      </c>
    </row>
    <row r="19" spans="1:23" x14ac:dyDescent="0.3">
      <c r="A19" s="190"/>
      <c r="B19" s="12"/>
      <c r="C19" s="9"/>
      <c r="D19" s="13"/>
      <c r="E19" s="13"/>
      <c r="F19" s="13"/>
      <c r="G19" s="13"/>
      <c r="H19" s="13"/>
      <c r="I19" s="13"/>
      <c r="J19" s="13"/>
      <c r="K19" s="13"/>
      <c r="L19" s="13"/>
    </row>
    <row r="20" spans="1:23" x14ac:dyDescent="0.3">
      <c r="A20" s="190"/>
      <c r="B20" s="12"/>
      <c r="C20" s="9"/>
      <c r="D20" s="20">
        <f t="shared" ref="D20:L20" si="12">SUM(D7:D18)</f>
        <v>0</v>
      </c>
      <c r="E20" s="20">
        <f t="shared" si="12"/>
        <v>0</v>
      </c>
      <c r="F20" s="18">
        <f t="shared" si="12"/>
        <v>0</v>
      </c>
      <c r="G20" s="20">
        <f t="shared" si="12"/>
        <v>0</v>
      </c>
      <c r="H20" s="18">
        <f t="shared" si="12"/>
        <v>0</v>
      </c>
      <c r="I20" s="20">
        <f t="shared" si="12"/>
        <v>0</v>
      </c>
      <c r="J20" s="18">
        <f t="shared" si="12"/>
        <v>0</v>
      </c>
      <c r="K20" s="20">
        <f t="shared" si="12"/>
        <v>0</v>
      </c>
      <c r="L20" s="14">
        <f t="shared" si="12"/>
        <v>0</v>
      </c>
      <c r="U20">
        <f>SUM(U7:U18)</f>
        <v>18720.333333333336</v>
      </c>
      <c r="V20" s="140">
        <f>V18/U20</f>
        <v>0</v>
      </c>
    </row>
    <row r="21" spans="1:23" x14ac:dyDescent="0.3">
      <c r="A21" s="190"/>
    </row>
    <row r="22" spans="1:23" ht="18" x14ac:dyDescent="0.35">
      <c r="A22" s="190"/>
      <c r="B22" s="19" t="s">
        <v>11</v>
      </c>
    </row>
    <row r="23" spans="1:23" x14ac:dyDescent="0.3">
      <c r="A23" s="190"/>
      <c r="U23">
        <f>(10800*2)*V20</f>
        <v>0</v>
      </c>
    </row>
    <row r="24" spans="1:23" ht="25.2" customHeight="1" x14ac:dyDescent="0.3">
      <c r="A24" s="190"/>
      <c r="B24" s="1" t="s">
        <v>0</v>
      </c>
      <c r="C24" s="2"/>
      <c r="D24" s="3" t="s">
        <v>12</v>
      </c>
      <c r="E24" s="3" t="s">
        <v>14</v>
      </c>
      <c r="F24" s="4" t="s">
        <v>15</v>
      </c>
      <c r="H24" s="188" t="s">
        <v>32</v>
      </c>
      <c r="I24" s="188"/>
      <c r="J24" s="188"/>
      <c r="K24" s="188"/>
      <c r="L24" s="188"/>
    </row>
    <row r="25" spans="1:23" x14ac:dyDescent="0.3">
      <c r="A25" s="190"/>
      <c r="B25" s="5"/>
      <c r="C25" s="6"/>
      <c r="D25" s="7"/>
      <c r="E25" s="7"/>
      <c r="F25" s="7"/>
      <c r="H25" s="188"/>
      <c r="I25" s="188"/>
      <c r="J25" s="188"/>
      <c r="K25" s="188"/>
      <c r="L25" s="188"/>
    </row>
    <row r="26" spans="1:23" x14ac:dyDescent="0.3">
      <c r="A26" s="190"/>
      <c r="B26" s="8" t="str">
        <f>B7</f>
        <v>Salarié 1</v>
      </c>
      <c r="C26" s="9"/>
      <c r="D26" s="10">
        <f>L7</f>
        <v>0</v>
      </c>
      <c r="E26" s="24">
        <f>W7</f>
        <v>0</v>
      </c>
      <c r="F26" s="11">
        <f>D26*E26</f>
        <v>0</v>
      </c>
      <c r="H26" s="188"/>
      <c r="I26" s="188"/>
      <c r="J26" s="188"/>
      <c r="K26" s="188"/>
      <c r="L26" s="188"/>
    </row>
    <row r="27" spans="1:23" x14ac:dyDescent="0.3">
      <c r="A27" s="190"/>
      <c r="B27" s="8" t="str">
        <f t="shared" ref="B27:B37" si="13">B8</f>
        <v>Salarié 2</v>
      </c>
      <c r="C27" s="9"/>
      <c r="D27" s="10">
        <f t="shared" ref="D27:D37" si="14">L8</f>
        <v>0</v>
      </c>
      <c r="E27" s="24">
        <f t="shared" ref="E27:E37" si="15">W8</f>
        <v>0</v>
      </c>
      <c r="F27" s="11">
        <f t="shared" ref="F27:F37" si="16">D27*E27</f>
        <v>0</v>
      </c>
      <c r="H27" s="188"/>
      <c r="I27" s="188"/>
      <c r="J27" s="188"/>
      <c r="K27" s="188"/>
      <c r="L27" s="188"/>
    </row>
    <row r="28" spans="1:23" x14ac:dyDescent="0.3">
      <c r="A28" s="190"/>
      <c r="B28" s="8" t="str">
        <f t="shared" si="13"/>
        <v>Salarié 3</v>
      </c>
      <c r="C28" s="9"/>
      <c r="D28" s="10">
        <f t="shared" si="14"/>
        <v>0</v>
      </c>
      <c r="E28" s="24">
        <f t="shared" si="15"/>
        <v>0</v>
      </c>
      <c r="F28" s="11">
        <f t="shared" si="16"/>
        <v>0</v>
      </c>
      <c r="H28" s="188"/>
      <c r="I28" s="188"/>
      <c r="J28" s="188"/>
      <c r="K28" s="188"/>
      <c r="L28" s="188"/>
    </row>
    <row r="29" spans="1:23" x14ac:dyDescent="0.3">
      <c r="A29" s="190"/>
      <c r="B29" s="8" t="str">
        <f t="shared" si="13"/>
        <v>Salarié 4</v>
      </c>
      <c r="C29" s="9"/>
      <c r="D29" s="10">
        <f t="shared" si="14"/>
        <v>0</v>
      </c>
      <c r="E29" s="24">
        <f t="shared" si="15"/>
        <v>0</v>
      </c>
      <c r="F29" s="11">
        <f t="shared" si="16"/>
        <v>0</v>
      </c>
      <c r="H29" s="188"/>
      <c r="I29" s="188"/>
      <c r="J29" s="188"/>
      <c r="K29" s="188"/>
      <c r="L29" s="188"/>
    </row>
    <row r="30" spans="1:23" x14ac:dyDescent="0.3">
      <c r="A30" s="190"/>
      <c r="B30" s="8" t="str">
        <f t="shared" si="13"/>
        <v>Salarié 5</v>
      </c>
      <c r="C30" s="9"/>
      <c r="D30" s="10">
        <f t="shared" si="14"/>
        <v>0</v>
      </c>
      <c r="E30" s="24">
        <f t="shared" si="15"/>
        <v>0</v>
      </c>
      <c r="F30" s="11">
        <f t="shared" si="16"/>
        <v>0</v>
      </c>
      <c r="H30" s="188"/>
      <c r="I30" s="188"/>
      <c r="J30" s="188"/>
      <c r="K30" s="188"/>
      <c r="L30" s="188"/>
    </row>
    <row r="31" spans="1:23" x14ac:dyDescent="0.3">
      <c r="A31" s="190"/>
      <c r="B31" s="8" t="str">
        <f t="shared" si="13"/>
        <v>Salarié 6</v>
      </c>
      <c r="C31" s="9"/>
      <c r="D31" s="10">
        <f t="shared" si="14"/>
        <v>0</v>
      </c>
      <c r="E31" s="24">
        <f t="shared" si="15"/>
        <v>0</v>
      </c>
      <c r="F31" s="11">
        <f t="shared" si="16"/>
        <v>0</v>
      </c>
      <c r="H31" s="188"/>
      <c r="I31" s="188"/>
      <c r="J31" s="188"/>
      <c r="K31" s="188"/>
      <c r="L31" s="188"/>
    </row>
    <row r="32" spans="1:23" x14ac:dyDescent="0.3">
      <c r="A32" s="190"/>
      <c r="B32" s="8" t="str">
        <f t="shared" si="13"/>
        <v>Salarié 7</v>
      </c>
      <c r="C32" s="9"/>
      <c r="D32" s="10">
        <f t="shared" si="14"/>
        <v>0</v>
      </c>
      <c r="E32" s="24">
        <f t="shared" si="15"/>
        <v>0</v>
      </c>
      <c r="F32" s="11">
        <f t="shared" si="16"/>
        <v>0</v>
      </c>
      <c r="H32" s="188"/>
      <c r="I32" s="188"/>
      <c r="J32" s="188"/>
      <c r="K32" s="188"/>
      <c r="L32" s="188"/>
    </row>
    <row r="33" spans="1:23" x14ac:dyDescent="0.3">
      <c r="A33" s="190"/>
      <c r="B33" s="8" t="str">
        <f t="shared" si="13"/>
        <v>Salarié 8</v>
      </c>
      <c r="C33" s="9"/>
      <c r="D33" s="10">
        <f t="shared" si="14"/>
        <v>0</v>
      </c>
      <c r="E33" s="24">
        <f t="shared" si="15"/>
        <v>0</v>
      </c>
      <c r="F33" s="11">
        <f t="shared" si="16"/>
        <v>0</v>
      </c>
      <c r="H33" s="188"/>
      <c r="I33" s="188"/>
      <c r="J33" s="188"/>
      <c r="K33" s="188"/>
      <c r="L33" s="188"/>
    </row>
    <row r="34" spans="1:23" x14ac:dyDescent="0.3">
      <c r="A34" s="190"/>
      <c r="B34" s="8" t="str">
        <f t="shared" si="13"/>
        <v>Salarié 9</v>
      </c>
      <c r="C34" s="9"/>
      <c r="D34" s="10">
        <f t="shared" si="14"/>
        <v>0</v>
      </c>
      <c r="E34" s="24">
        <f t="shared" si="15"/>
        <v>0</v>
      </c>
      <c r="F34" s="11">
        <f t="shared" si="16"/>
        <v>0</v>
      </c>
      <c r="H34" s="188"/>
      <c r="I34" s="188"/>
      <c r="J34" s="188"/>
      <c r="K34" s="188"/>
      <c r="L34" s="188"/>
    </row>
    <row r="35" spans="1:23" x14ac:dyDescent="0.3">
      <c r="A35" s="190"/>
      <c r="B35" s="8" t="str">
        <f t="shared" si="13"/>
        <v>Salarié 10</v>
      </c>
      <c r="C35" s="9"/>
      <c r="D35" s="10">
        <f t="shared" si="14"/>
        <v>0</v>
      </c>
      <c r="E35" s="24">
        <f t="shared" si="15"/>
        <v>0</v>
      </c>
      <c r="F35" s="11">
        <f t="shared" si="16"/>
        <v>0</v>
      </c>
      <c r="H35" s="188"/>
      <c r="I35" s="188"/>
      <c r="J35" s="188"/>
      <c r="K35" s="188"/>
      <c r="L35" s="188"/>
    </row>
    <row r="36" spans="1:23" x14ac:dyDescent="0.3">
      <c r="A36" s="190"/>
      <c r="B36" s="8" t="str">
        <f t="shared" si="13"/>
        <v>Salarié 11</v>
      </c>
      <c r="C36" s="9"/>
      <c r="D36" s="10">
        <f t="shared" si="14"/>
        <v>0</v>
      </c>
      <c r="E36" s="24">
        <f t="shared" si="15"/>
        <v>0</v>
      </c>
      <c r="F36" s="11">
        <f t="shared" si="16"/>
        <v>0</v>
      </c>
      <c r="H36" s="188"/>
      <c r="I36" s="188"/>
      <c r="J36" s="188"/>
      <c r="K36" s="188"/>
      <c r="L36" s="188"/>
    </row>
    <row r="37" spans="1:23" x14ac:dyDescent="0.3">
      <c r="A37" s="190"/>
      <c r="B37" s="8" t="str">
        <f t="shared" si="13"/>
        <v>Salarié 12</v>
      </c>
      <c r="C37" s="9"/>
      <c r="D37" s="10">
        <f t="shared" si="14"/>
        <v>0</v>
      </c>
      <c r="E37" s="24">
        <f t="shared" si="15"/>
        <v>0</v>
      </c>
      <c r="F37" s="11">
        <f t="shared" si="16"/>
        <v>0</v>
      </c>
      <c r="H37" s="188"/>
      <c r="I37" s="188"/>
      <c r="J37" s="188"/>
      <c r="K37" s="188"/>
      <c r="L37" s="188"/>
    </row>
    <row r="38" spans="1:23" x14ac:dyDescent="0.3">
      <c r="A38" s="190"/>
      <c r="B38" s="12"/>
      <c r="C38" s="9"/>
      <c r="D38" s="13"/>
      <c r="E38" s="13"/>
      <c r="F38" s="13"/>
      <c r="H38" s="188"/>
      <c r="I38" s="188"/>
      <c r="J38" s="188"/>
      <c r="K38" s="188"/>
      <c r="L38" s="188"/>
    </row>
    <row r="39" spans="1:23" x14ac:dyDescent="0.3">
      <c r="A39" s="190"/>
      <c r="B39" s="12"/>
      <c r="C39" s="9"/>
      <c r="D39" s="20">
        <f>SUM(D26:D37)</f>
        <v>0</v>
      </c>
      <c r="E39" s="20"/>
      <c r="F39" s="14">
        <f>SUM(F26:F37)</f>
        <v>0</v>
      </c>
      <c r="H39" s="188"/>
      <c r="I39" s="188"/>
      <c r="J39" s="188"/>
      <c r="K39" s="188"/>
      <c r="L39" s="188"/>
    </row>
    <row r="41" spans="1:23" ht="18" x14ac:dyDescent="0.35">
      <c r="A41" s="191">
        <v>2025</v>
      </c>
      <c r="B41" s="19" t="s">
        <v>27</v>
      </c>
      <c r="C41" s="15"/>
      <c r="D41" s="15"/>
      <c r="E41" s="15"/>
      <c r="F41" s="15"/>
      <c r="G41" s="15"/>
      <c r="H41" s="15"/>
      <c r="I41" s="15"/>
      <c r="J41" s="15"/>
      <c r="K41" s="15"/>
      <c r="L41" s="15"/>
    </row>
    <row r="42" spans="1:23" ht="26.4" x14ac:dyDescent="0.3">
      <c r="A42" s="191"/>
      <c r="B42" s="1" t="s">
        <v>0</v>
      </c>
      <c r="C42" s="2"/>
      <c r="D42" s="3" t="s">
        <v>1</v>
      </c>
      <c r="E42" s="3" t="s">
        <v>2</v>
      </c>
      <c r="F42" s="16" t="s">
        <v>3</v>
      </c>
      <c r="G42" s="3" t="s">
        <v>4</v>
      </c>
      <c r="H42" s="16" t="s">
        <v>5</v>
      </c>
      <c r="I42" s="3" t="s">
        <v>6</v>
      </c>
      <c r="J42" s="16" t="s">
        <v>7</v>
      </c>
      <c r="K42" s="3" t="s">
        <v>8</v>
      </c>
      <c r="L42" s="4" t="s">
        <v>9</v>
      </c>
      <c r="N42" t="s">
        <v>0</v>
      </c>
      <c r="O42" t="s">
        <v>106</v>
      </c>
      <c r="P42" t="s">
        <v>102</v>
      </c>
      <c r="Q42" t="s">
        <v>103</v>
      </c>
      <c r="R42" t="s">
        <v>104</v>
      </c>
      <c r="S42" t="s">
        <v>105</v>
      </c>
      <c r="T42" t="s">
        <v>107</v>
      </c>
      <c r="U42" t="s">
        <v>100</v>
      </c>
      <c r="V42" t="s">
        <v>108</v>
      </c>
      <c r="W42" t="s">
        <v>101</v>
      </c>
    </row>
    <row r="43" spans="1:23" x14ac:dyDescent="0.3">
      <c r="A43" s="191"/>
      <c r="B43" s="5"/>
      <c r="C43" s="6"/>
      <c r="D43" s="7"/>
      <c r="E43" s="7"/>
      <c r="F43" s="7"/>
      <c r="G43" s="7"/>
      <c r="H43" s="7"/>
      <c r="I43" s="7"/>
      <c r="J43" s="7"/>
      <c r="K43" s="7"/>
      <c r="L43" s="7"/>
    </row>
    <row r="44" spans="1:23" x14ac:dyDescent="0.3">
      <c r="A44" s="191"/>
      <c r="B44" s="22" t="str">
        <f>B7</f>
        <v>Salarié 1</v>
      </c>
      <c r="C44" s="9"/>
      <c r="D44" s="23"/>
      <c r="E44" s="23"/>
      <c r="F44" s="17">
        <f t="shared" ref="F44:F55" si="17">D44+E44</f>
        <v>0</v>
      </c>
      <c r="G44" s="155"/>
      <c r="H44" s="17">
        <f t="shared" ref="H44:H55" si="18">F44+G44</f>
        <v>0</v>
      </c>
      <c r="I44" s="155"/>
      <c r="J44" s="17">
        <f t="shared" ref="J44:J55" si="19">H44+I44</f>
        <v>0</v>
      </c>
      <c r="K44" s="155"/>
      <c r="L44" s="11">
        <f t="shared" ref="L44:L55" si="20">J44+K44</f>
        <v>0</v>
      </c>
      <c r="N44" t="str">
        <f>B44</f>
        <v>Salarié 1</v>
      </c>
      <c r="O44" s="140">
        <v>1</v>
      </c>
      <c r="P44">
        <f>365*7</f>
        <v>2555</v>
      </c>
      <c r="Q44">
        <f>105*7</f>
        <v>735</v>
      </c>
      <c r="R44">
        <f>6*9</f>
        <v>54</v>
      </c>
      <c r="S44">
        <f>29*7</f>
        <v>203</v>
      </c>
      <c r="T44">
        <f>SUM(Q44:S44)</f>
        <v>992</v>
      </c>
      <c r="U44">
        <f>(P44-T44)*O44</f>
        <v>1563</v>
      </c>
      <c r="V44">
        <f>'repart jours'!C48</f>
        <v>0</v>
      </c>
      <c r="W44" s="142">
        <f>V44/U44</f>
        <v>0</v>
      </c>
    </row>
    <row r="45" spans="1:23" x14ac:dyDescent="0.3">
      <c r="A45" s="191"/>
      <c r="B45" s="22" t="str">
        <f t="shared" ref="B45:B55" si="21">B8</f>
        <v>Salarié 2</v>
      </c>
      <c r="C45" s="9"/>
      <c r="D45" s="23"/>
      <c r="E45" s="23"/>
      <c r="F45" s="17">
        <f t="shared" si="17"/>
        <v>0</v>
      </c>
      <c r="G45" s="155"/>
      <c r="H45" s="17">
        <f t="shared" si="18"/>
        <v>0</v>
      </c>
      <c r="I45" s="155"/>
      <c r="J45" s="17">
        <f t="shared" si="19"/>
        <v>0</v>
      </c>
      <c r="K45" s="155"/>
      <c r="L45" s="11">
        <f t="shared" si="20"/>
        <v>0</v>
      </c>
      <c r="N45" t="str">
        <f t="shared" ref="N45:N55" si="22">B45</f>
        <v>Salarié 2</v>
      </c>
      <c r="O45" s="140">
        <v>1</v>
      </c>
      <c r="P45">
        <f t="shared" ref="P45:P55" si="23">365*7</f>
        <v>2555</v>
      </c>
      <c r="Q45">
        <f t="shared" ref="Q45:Q55" si="24">105*7</f>
        <v>735</v>
      </c>
      <c r="R45">
        <f t="shared" ref="R45:R55" si="25">6*9</f>
        <v>54</v>
      </c>
      <c r="S45">
        <f t="shared" ref="S45:S55" si="26">29*7</f>
        <v>203</v>
      </c>
      <c r="T45">
        <f t="shared" ref="T45:T55" si="27">SUM(Q45:S45)</f>
        <v>992</v>
      </c>
      <c r="U45">
        <f t="shared" ref="U45:U55" si="28">(P45-T45)*O45</f>
        <v>1563</v>
      </c>
      <c r="V45">
        <f>'repart jours'!E48</f>
        <v>0</v>
      </c>
      <c r="W45" s="142">
        <f t="shared" ref="W45:W55" si="29">V45/U45</f>
        <v>0</v>
      </c>
    </row>
    <row r="46" spans="1:23" x14ac:dyDescent="0.3">
      <c r="A46" s="191"/>
      <c r="B46" s="22" t="str">
        <f t="shared" si="21"/>
        <v>Salarié 3</v>
      </c>
      <c r="C46" s="9"/>
      <c r="D46" s="23"/>
      <c r="E46" s="23"/>
      <c r="F46" s="17">
        <f t="shared" si="17"/>
        <v>0</v>
      </c>
      <c r="G46" s="155"/>
      <c r="H46" s="17">
        <f t="shared" si="18"/>
        <v>0</v>
      </c>
      <c r="I46" s="155"/>
      <c r="J46" s="17">
        <f t="shared" si="19"/>
        <v>0</v>
      </c>
      <c r="K46" s="155"/>
      <c r="L46" s="11">
        <f t="shared" si="20"/>
        <v>0</v>
      </c>
      <c r="N46" t="str">
        <f t="shared" si="22"/>
        <v>Salarié 3</v>
      </c>
      <c r="O46" s="140">
        <v>1</v>
      </c>
      <c r="P46">
        <f t="shared" si="23"/>
        <v>2555</v>
      </c>
      <c r="Q46">
        <f t="shared" si="24"/>
        <v>735</v>
      </c>
      <c r="R46">
        <f t="shared" si="25"/>
        <v>54</v>
      </c>
      <c r="S46">
        <f t="shared" si="26"/>
        <v>203</v>
      </c>
      <c r="T46">
        <f t="shared" si="27"/>
        <v>992</v>
      </c>
      <c r="U46">
        <f t="shared" si="28"/>
        <v>1563</v>
      </c>
      <c r="V46">
        <f>'repart jours'!G48</f>
        <v>0</v>
      </c>
      <c r="W46" s="142">
        <f t="shared" si="29"/>
        <v>0</v>
      </c>
    </row>
    <row r="47" spans="1:23" x14ac:dyDescent="0.3">
      <c r="A47" s="191"/>
      <c r="B47" s="22" t="str">
        <f t="shared" si="21"/>
        <v>Salarié 4</v>
      </c>
      <c r="C47" s="9"/>
      <c r="D47" s="23"/>
      <c r="E47" s="23"/>
      <c r="F47" s="17">
        <f t="shared" si="17"/>
        <v>0</v>
      </c>
      <c r="G47" s="155"/>
      <c r="H47" s="17">
        <f t="shared" si="18"/>
        <v>0</v>
      </c>
      <c r="I47" s="155"/>
      <c r="J47" s="17">
        <f t="shared" si="19"/>
        <v>0</v>
      </c>
      <c r="K47" s="155"/>
      <c r="L47" s="11">
        <f t="shared" si="20"/>
        <v>0</v>
      </c>
      <c r="N47" t="str">
        <f t="shared" si="22"/>
        <v>Salarié 4</v>
      </c>
      <c r="O47" s="140">
        <f>30/36</f>
        <v>0.83333333333333337</v>
      </c>
      <c r="P47">
        <f t="shared" si="23"/>
        <v>2555</v>
      </c>
      <c r="Q47">
        <f t="shared" si="24"/>
        <v>735</v>
      </c>
      <c r="R47">
        <f t="shared" si="25"/>
        <v>54</v>
      </c>
      <c r="S47">
        <f t="shared" si="26"/>
        <v>203</v>
      </c>
      <c r="T47">
        <f t="shared" si="27"/>
        <v>992</v>
      </c>
      <c r="U47" s="141">
        <f t="shared" si="28"/>
        <v>1302.5</v>
      </c>
      <c r="V47">
        <f>'repart jours'!I48</f>
        <v>0</v>
      </c>
      <c r="W47" s="142">
        <f t="shared" si="29"/>
        <v>0</v>
      </c>
    </row>
    <row r="48" spans="1:23" x14ac:dyDescent="0.3">
      <c r="A48" s="191"/>
      <c r="B48" s="22" t="str">
        <f t="shared" si="21"/>
        <v>Salarié 5</v>
      </c>
      <c r="C48" s="9"/>
      <c r="D48" s="23"/>
      <c r="E48" s="23"/>
      <c r="F48" s="17">
        <f t="shared" si="17"/>
        <v>0</v>
      </c>
      <c r="G48" s="155"/>
      <c r="H48" s="17">
        <f t="shared" si="18"/>
        <v>0</v>
      </c>
      <c r="I48" s="155"/>
      <c r="J48" s="17">
        <f t="shared" si="19"/>
        <v>0</v>
      </c>
      <c r="K48" s="155"/>
      <c r="L48" s="11">
        <f t="shared" si="20"/>
        <v>0</v>
      </c>
      <c r="N48" t="str">
        <f t="shared" si="22"/>
        <v>Salarié 5</v>
      </c>
      <c r="O48" s="140">
        <v>1</v>
      </c>
      <c r="P48">
        <f t="shared" si="23"/>
        <v>2555</v>
      </c>
      <c r="Q48">
        <f t="shared" si="24"/>
        <v>735</v>
      </c>
      <c r="R48">
        <f t="shared" si="25"/>
        <v>54</v>
      </c>
      <c r="S48">
        <f t="shared" si="26"/>
        <v>203</v>
      </c>
      <c r="T48">
        <f t="shared" si="27"/>
        <v>992</v>
      </c>
      <c r="U48">
        <f t="shared" si="28"/>
        <v>1563</v>
      </c>
      <c r="V48">
        <f>'repart jours'!K48</f>
        <v>0</v>
      </c>
      <c r="W48" s="142">
        <f t="shared" si="29"/>
        <v>0</v>
      </c>
    </row>
    <row r="49" spans="1:23" x14ac:dyDescent="0.3">
      <c r="A49" s="191"/>
      <c r="B49" s="22" t="str">
        <f t="shared" si="21"/>
        <v>Salarié 6</v>
      </c>
      <c r="C49" s="9"/>
      <c r="D49" s="23"/>
      <c r="E49" s="23"/>
      <c r="F49" s="17">
        <f t="shared" si="17"/>
        <v>0</v>
      </c>
      <c r="G49" s="155"/>
      <c r="H49" s="17">
        <f t="shared" si="18"/>
        <v>0</v>
      </c>
      <c r="I49" s="155"/>
      <c r="J49" s="17">
        <f t="shared" si="19"/>
        <v>0</v>
      </c>
      <c r="K49" s="155"/>
      <c r="L49" s="11">
        <f t="shared" si="20"/>
        <v>0</v>
      </c>
      <c r="N49" t="str">
        <f t="shared" si="22"/>
        <v>Salarié 6</v>
      </c>
      <c r="O49" s="140">
        <v>1</v>
      </c>
      <c r="P49">
        <f t="shared" si="23"/>
        <v>2555</v>
      </c>
      <c r="Q49">
        <f t="shared" si="24"/>
        <v>735</v>
      </c>
      <c r="R49">
        <f t="shared" si="25"/>
        <v>54</v>
      </c>
      <c r="S49">
        <f t="shared" si="26"/>
        <v>203</v>
      </c>
      <c r="T49">
        <f t="shared" si="27"/>
        <v>992</v>
      </c>
      <c r="U49">
        <f t="shared" si="28"/>
        <v>1563</v>
      </c>
      <c r="V49">
        <f>'repart jours'!M48</f>
        <v>0</v>
      </c>
      <c r="W49" s="142">
        <f t="shared" si="29"/>
        <v>0</v>
      </c>
    </row>
    <row r="50" spans="1:23" x14ac:dyDescent="0.3">
      <c r="A50" s="191"/>
      <c r="B50" s="22" t="str">
        <f t="shared" si="21"/>
        <v>Salarié 7</v>
      </c>
      <c r="C50" s="9"/>
      <c r="D50" s="23"/>
      <c r="E50" s="23"/>
      <c r="F50" s="17">
        <f t="shared" si="17"/>
        <v>0</v>
      </c>
      <c r="G50" s="155"/>
      <c r="H50" s="17">
        <f t="shared" si="18"/>
        <v>0</v>
      </c>
      <c r="I50" s="155"/>
      <c r="J50" s="17">
        <f t="shared" si="19"/>
        <v>0</v>
      </c>
      <c r="K50" s="155"/>
      <c r="L50" s="11">
        <f t="shared" si="20"/>
        <v>0</v>
      </c>
      <c r="N50" t="str">
        <f t="shared" si="22"/>
        <v>Salarié 7</v>
      </c>
      <c r="O50" s="140">
        <v>1</v>
      </c>
      <c r="P50">
        <f t="shared" si="23"/>
        <v>2555</v>
      </c>
      <c r="Q50">
        <f t="shared" si="24"/>
        <v>735</v>
      </c>
      <c r="R50">
        <f t="shared" si="25"/>
        <v>54</v>
      </c>
      <c r="S50">
        <f t="shared" si="26"/>
        <v>203</v>
      </c>
      <c r="T50">
        <f t="shared" si="27"/>
        <v>992</v>
      </c>
      <c r="U50">
        <f t="shared" si="28"/>
        <v>1563</v>
      </c>
      <c r="V50">
        <f>'repart jours'!O48</f>
        <v>0</v>
      </c>
      <c r="W50" s="142">
        <f t="shared" si="29"/>
        <v>0</v>
      </c>
    </row>
    <row r="51" spans="1:23" x14ac:dyDescent="0.3">
      <c r="A51" s="191"/>
      <c r="B51" s="22" t="str">
        <f t="shared" si="21"/>
        <v>Salarié 8</v>
      </c>
      <c r="C51" s="9"/>
      <c r="D51" s="23"/>
      <c r="E51" s="23"/>
      <c r="F51" s="17">
        <f t="shared" si="17"/>
        <v>0</v>
      </c>
      <c r="G51" s="155"/>
      <c r="H51" s="17">
        <f t="shared" si="18"/>
        <v>0</v>
      </c>
      <c r="I51" s="155"/>
      <c r="J51" s="17">
        <f t="shared" si="19"/>
        <v>0</v>
      </c>
      <c r="K51" s="155"/>
      <c r="L51" s="11">
        <f t="shared" si="20"/>
        <v>0</v>
      </c>
      <c r="N51" t="str">
        <f t="shared" si="22"/>
        <v>Salarié 8</v>
      </c>
      <c r="O51" s="140">
        <v>1</v>
      </c>
      <c r="P51">
        <f t="shared" si="23"/>
        <v>2555</v>
      </c>
      <c r="Q51">
        <f t="shared" si="24"/>
        <v>735</v>
      </c>
      <c r="R51">
        <f t="shared" si="25"/>
        <v>54</v>
      </c>
      <c r="S51">
        <f t="shared" si="26"/>
        <v>203</v>
      </c>
      <c r="T51">
        <f t="shared" si="27"/>
        <v>992</v>
      </c>
      <c r="U51">
        <f t="shared" si="28"/>
        <v>1563</v>
      </c>
      <c r="V51">
        <f>'repart jours'!Q48</f>
        <v>0</v>
      </c>
      <c r="W51" s="142">
        <f t="shared" si="29"/>
        <v>0</v>
      </c>
    </row>
    <row r="52" spans="1:23" x14ac:dyDescent="0.3">
      <c r="A52" s="191"/>
      <c r="B52" s="22" t="str">
        <f t="shared" si="21"/>
        <v>Salarié 9</v>
      </c>
      <c r="C52" s="9"/>
      <c r="D52" s="23"/>
      <c r="E52" s="23"/>
      <c r="F52" s="17">
        <f t="shared" si="17"/>
        <v>0</v>
      </c>
      <c r="G52" s="155"/>
      <c r="H52" s="17">
        <f t="shared" si="18"/>
        <v>0</v>
      </c>
      <c r="I52" s="155"/>
      <c r="J52" s="17">
        <f t="shared" si="19"/>
        <v>0</v>
      </c>
      <c r="K52" s="155"/>
      <c r="L52" s="11">
        <f t="shared" si="20"/>
        <v>0</v>
      </c>
      <c r="N52" t="str">
        <f t="shared" si="22"/>
        <v>Salarié 9</v>
      </c>
      <c r="O52" s="140">
        <v>1</v>
      </c>
      <c r="P52">
        <f t="shared" si="23"/>
        <v>2555</v>
      </c>
      <c r="Q52">
        <f t="shared" si="24"/>
        <v>735</v>
      </c>
      <c r="R52">
        <f t="shared" si="25"/>
        <v>54</v>
      </c>
      <c r="S52">
        <f t="shared" si="26"/>
        <v>203</v>
      </c>
      <c r="T52">
        <f t="shared" si="27"/>
        <v>992</v>
      </c>
      <c r="U52">
        <f t="shared" si="28"/>
        <v>1563</v>
      </c>
      <c r="V52">
        <f>'repart jours'!S48</f>
        <v>0</v>
      </c>
      <c r="W52" s="142">
        <f t="shared" si="29"/>
        <v>0</v>
      </c>
    </row>
    <row r="53" spans="1:23" x14ac:dyDescent="0.3">
      <c r="A53" s="191"/>
      <c r="B53" s="22" t="str">
        <f t="shared" si="21"/>
        <v>Salarié 10</v>
      </c>
      <c r="C53" s="9"/>
      <c r="D53" s="23"/>
      <c r="E53" s="23"/>
      <c r="F53" s="17">
        <f t="shared" si="17"/>
        <v>0</v>
      </c>
      <c r="G53" s="155"/>
      <c r="H53" s="17">
        <f t="shared" si="18"/>
        <v>0</v>
      </c>
      <c r="I53" s="155"/>
      <c r="J53" s="17">
        <f t="shared" si="19"/>
        <v>0</v>
      </c>
      <c r="K53" s="155"/>
      <c r="L53" s="11">
        <f t="shared" si="20"/>
        <v>0</v>
      </c>
      <c r="N53" t="str">
        <f t="shared" si="22"/>
        <v>Salarié 10</v>
      </c>
      <c r="O53" s="140">
        <v>1</v>
      </c>
      <c r="P53">
        <f t="shared" si="23"/>
        <v>2555</v>
      </c>
      <c r="Q53">
        <f t="shared" si="24"/>
        <v>735</v>
      </c>
      <c r="R53">
        <f t="shared" si="25"/>
        <v>54</v>
      </c>
      <c r="S53">
        <f t="shared" si="26"/>
        <v>203</v>
      </c>
      <c r="T53">
        <f t="shared" si="27"/>
        <v>992</v>
      </c>
      <c r="U53">
        <f t="shared" si="28"/>
        <v>1563</v>
      </c>
      <c r="V53">
        <f>'repart jours'!U48</f>
        <v>0</v>
      </c>
      <c r="W53" s="142">
        <f t="shared" si="29"/>
        <v>0</v>
      </c>
    </row>
    <row r="54" spans="1:23" x14ac:dyDescent="0.3">
      <c r="A54" s="191"/>
      <c r="B54" s="22" t="str">
        <f t="shared" si="21"/>
        <v>Salarié 11</v>
      </c>
      <c r="C54" s="9"/>
      <c r="D54" s="23"/>
      <c r="E54" s="23"/>
      <c r="F54" s="17">
        <f t="shared" si="17"/>
        <v>0</v>
      </c>
      <c r="G54" s="155"/>
      <c r="H54" s="17">
        <f t="shared" si="18"/>
        <v>0</v>
      </c>
      <c r="I54" s="155"/>
      <c r="J54" s="17">
        <f t="shared" si="19"/>
        <v>0</v>
      </c>
      <c r="K54" s="155"/>
      <c r="L54" s="11">
        <f t="shared" si="20"/>
        <v>0</v>
      </c>
      <c r="N54" t="str">
        <f t="shared" si="22"/>
        <v>Salarié 11</v>
      </c>
      <c r="O54" s="140">
        <v>1</v>
      </c>
      <c r="P54">
        <f t="shared" si="23"/>
        <v>2555</v>
      </c>
      <c r="Q54">
        <f t="shared" si="24"/>
        <v>735</v>
      </c>
      <c r="R54">
        <f t="shared" si="25"/>
        <v>54</v>
      </c>
      <c r="S54">
        <f t="shared" si="26"/>
        <v>203</v>
      </c>
      <c r="T54">
        <f t="shared" si="27"/>
        <v>992</v>
      </c>
      <c r="U54">
        <f t="shared" si="28"/>
        <v>1563</v>
      </c>
      <c r="V54">
        <f>'repart jours'!W48</f>
        <v>0</v>
      </c>
      <c r="W54" s="142">
        <f t="shared" si="29"/>
        <v>0</v>
      </c>
    </row>
    <row r="55" spans="1:23" x14ac:dyDescent="0.3">
      <c r="A55" s="191"/>
      <c r="B55" s="22" t="str">
        <f t="shared" si="21"/>
        <v>Salarié 12</v>
      </c>
      <c r="C55" s="9"/>
      <c r="D55" s="23"/>
      <c r="E55" s="23"/>
      <c r="F55" s="17">
        <f t="shared" si="17"/>
        <v>0</v>
      </c>
      <c r="G55" s="155"/>
      <c r="H55" s="17">
        <f t="shared" si="18"/>
        <v>0</v>
      </c>
      <c r="I55" s="155"/>
      <c r="J55" s="17">
        <f t="shared" si="19"/>
        <v>0</v>
      </c>
      <c r="K55" s="155"/>
      <c r="L55" s="11">
        <f t="shared" si="20"/>
        <v>0</v>
      </c>
      <c r="N55" t="str">
        <f t="shared" si="22"/>
        <v>Salarié 12</v>
      </c>
      <c r="O55" s="140">
        <v>1</v>
      </c>
      <c r="P55">
        <f t="shared" si="23"/>
        <v>2555</v>
      </c>
      <c r="Q55">
        <f t="shared" si="24"/>
        <v>735</v>
      </c>
      <c r="R55">
        <f t="shared" si="25"/>
        <v>54</v>
      </c>
      <c r="S55">
        <f t="shared" si="26"/>
        <v>203</v>
      </c>
      <c r="T55">
        <f t="shared" si="27"/>
        <v>992</v>
      </c>
      <c r="U55">
        <f t="shared" si="28"/>
        <v>1563</v>
      </c>
      <c r="V55">
        <f>'repart jours'!Y48</f>
        <v>0</v>
      </c>
      <c r="W55" s="142">
        <f t="shared" si="29"/>
        <v>0</v>
      </c>
    </row>
    <row r="56" spans="1:23" x14ac:dyDescent="0.3">
      <c r="A56" s="191"/>
      <c r="B56" s="12"/>
      <c r="C56" s="9"/>
      <c r="D56" s="13"/>
      <c r="E56" s="13"/>
      <c r="F56" s="13"/>
      <c r="G56" s="13"/>
      <c r="H56" s="13"/>
      <c r="I56" s="13"/>
      <c r="J56" s="13"/>
      <c r="K56" s="13"/>
      <c r="L56" s="13"/>
    </row>
    <row r="57" spans="1:23" x14ac:dyDescent="0.3">
      <c r="A57" s="191"/>
      <c r="B57" s="12"/>
      <c r="C57" s="9"/>
      <c r="D57" s="20">
        <f t="shared" ref="D57:L57" si="30">SUM(D44:D55)</f>
        <v>0</v>
      </c>
      <c r="E57" s="20">
        <f t="shared" si="30"/>
        <v>0</v>
      </c>
      <c r="F57" s="18">
        <f t="shared" si="30"/>
        <v>0</v>
      </c>
      <c r="G57" s="20">
        <f t="shared" si="30"/>
        <v>0</v>
      </c>
      <c r="H57" s="18">
        <f t="shared" si="30"/>
        <v>0</v>
      </c>
      <c r="I57" s="20">
        <f t="shared" si="30"/>
        <v>0</v>
      </c>
      <c r="J57" s="18">
        <f t="shared" si="30"/>
        <v>0</v>
      </c>
      <c r="K57" s="20">
        <f t="shared" si="30"/>
        <v>0</v>
      </c>
      <c r="L57" s="14">
        <f t="shared" si="30"/>
        <v>0</v>
      </c>
    </row>
    <row r="58" spans="1:23" x14ac:dyDescent="0.3">
      <c r="A58" s="191"/>
    </row>
    <row r="59" spans="1:23" ht="18" x14ac:dyDescent="0.35">
      <c r="A59" s="191"/>
      <c r="B59" s="19" t="s">
        <v>28</v>
      </c>
      <c r="P59" s="153">
        <v>43831</v>
      </c>
      <c r="Q59">
        <v>0</v>
      </c>
    </row>
    <row r="60" spans="1:23" x14ac:dyDescent="0.3">
      <c r="A60" s="191"/>
      <c r="P60" s="153">
        <v>43939</v>
      </c>
      <c r="Q60">
        <v>1</v>
      </c>
    </row>
    <row r="61" spans="1:23" ht="39.6" x14ac:dyDescent="0.3">
      <c r="A61" s="191"/>
      <c r="B61" s="1" t="s">
        <v>0</v>
      </c>
      <c r="C61" s="2"/>
      <c r="D61" s="3" t="s">
        <v>12</v>
      </c>
      <c r="E61" s="3" t="s">
        <v>14</v>
      </c>
      <c r="F61" s="4" t="s">
        <v>15</v>
      </c>
      <c r="H61" s="188" t="s">
        <v>32</v>
      </c>
      <c r="I61" s="188"/>
      <c r="J61" s="188"/>
      <c r="K61" s="188"/>
      <c r="L61" s="188"/>
      <c r="P61" s="153">
        <v>43952</v>
      </c>
      <c r="Q61">
        <v>0</v>
      </c>
    </row>
    <row r="62" spans="1:23" ht="14.4" customHeight="1" x14ac:dyDescent="0.3">
      <c r="A62" s="191"/>
      <c r="B62" s="5"/>
      <c r="C62" s="6"/>
      <c r="D62" s="7"/>
      <c r="E62" s="7"/>
      <c r="F62" s="7"/>
      <c r="H62" s="188"/>
      <c r="I62" s="188"/>
      <c r="J62" s="188"/>
      <c r="K62" s="188"/>
      <c r="L62" s="188"/>
      <c r="P62" s="153">
        <v>43959</v>
      </c>
      <c r="Q62">
        <v>0</v>
      </c>
    </row>
    <row r="63" spans="1:23" ht="14.4" customHeight="1" x14ac:dyDescent="0.3">
      <c r="A63" s="191"/>
      <c r="B63" s="8" t="str">
        <f>B7</f>
        <v>Salarié 1</v>
      </c>
      <c r="C63" s="9"/>
      <c r="D63" s="10">
        <f>L44</f>
        <v>0</v>
      </c>
      <c r="E63" s="24">
        <f>W44</f>
        <v>0</v>
      </c>
      <c r="F63" s="11">
        <f>D63*E63</f>
        <v>0</v>
      </c>
      <c r="H63" s="188"/>
      <c r="I63" s="188"/>
      <c r="J63" s="188"/>
      <c r="K63" s="188"/>
      <c r="L63" s="188"/>
      <c r="P63" s="153">
        <v>43977</v>
      </c>
      <c r="Q63">
        <v>1</v>
      </c>
    </row>
    <row r="64" spans="1:23" ht="14.4" customHeight="1" x14ac:dyDescent="0.3">
      <c r="A64" s="191"/>
      <c r="B64" s="8" t="str">
        <f t="shared" ref="B64:B74" si="31">B8</f>
        <v>Salarié 2</v>
      </c>
      <c r="C64" s="9"/>
      <c r="D64" s="10">
        <f>L45</f>
        <v>0</v>
      </c>
      <c r="E64" s="24">
        <f t="shared" ref="E64:E74" si="32">W45</f>
        <v>0</v>
      </c>
      <c r="F64" s="11">
        <f t="shared" ref="F64:F74" si="33">D64*E64</f>
        <v>0</v>
      </c>
      <c r="H64" s="188"/>
      <c r="I64" s="188"/>
      <c r="J64" s="188"/>
      <c r="K64" s="188"/>
      <c r="L64" s="188"/>
      <c r="P64" s="153">
        <v>43978</v>
      </c>
      <c r="Q64">
        <v>1</v>
      </c>
    </row>
    <row r="65" spans="1:17" ht="14.4" customHeight="1" x14ac:dyDescent="0.3">
      <c r="A65" s="191"/>
      <c r="B65" s="8" t="str">
        <f t="shared" si="31"/>
        <v>Salarié 3</v>
      </c>
      <c r="C65" s="9"/>
      <c r="D65" s="10">
        <f>L46</f>
        <v>0</v>
      </c>
      <c r="E65" s="24">
        <f t="shared" si="32"/>
        <v>0</v>
      </c>
      <c r="F65" s="11">
        <f t="shared" si="33"/>
        <v>0</v>
      </c>
      <c r="H65" s="188"/>
      <c r="I65" s="188"/>
      <c r="J65" s="188"/>
      <c r="K65" s="188"/>
      <c r="L65" s="188"/>
      <c r="P65" s="153">
        <v>43988</v>
      </c>
      <c r="Q65">
        <v>1</v>
      </c>
    </row>
    <row r="66" spans="1:17" ht="14.4" customHeight="1" x14ac:dyDescent="0.3">
      <c r="A66" s="191"/>
      <c r="B66" s="8" t="str">
        <f t="shared" si="31"/>
        <v>Salarié 4</v>
      </c>
      <c r="C66" s="9"/>
      <c r="D66" s="10">
        <f t="shared" ref="D66:D74" si="34">L47</f>
        <v>0</v>
      </c>
      <c r="E66" s="24">
        <f t="shared" si="32"/>
        <v>0</v>
      </c>
      <c r="F66" s="11">
        <f t="shared" si="33"/>
        <v>0</v>
      </c>
      <c r="H66" s="188"/>
      <c r="I66" s="188"/>
      <c r="J66" s="188"/>
      <c r="K66" s="188"/>
      <c r="L66" s="188"/>
      <c r="P66" s="153">
        <v>44026</v>
      </c>
      <c r="Q66">
        <v>1</v>
      </c>
    </row>
    <row r="67" spans="1:17" ht="14.4" customHeight="1" x14ac:dyDescent="0.3">
      <c r="A67" s="191"/>
      <c r="B67" s="8" t="str">
        <f t="shared" si="31"/>
        <v>Salarié 5</v>
      </c>
      <c r="C67" s="9"/>
      <c r="D67" s="10">
        <f t="shared" si="34"/>
        <v>0</v>
      </c>
      <c r="E67" s="24">
        <f t="shared" si="32"/>
        <v>0</v>
      </c>
      <c r="F67" s="11">
        <f t="shared" si="33"/>
        <v>0</v>
      </c>
      <c r="H67" s="188"/>
      <c r="I67" s="188"/>
      <c r="J67" s="188"/>
      <c r="K67" s="188"/>
      <c r="L67" s="188"/>
      <c r="P67" s="153">
        <v>44027</v>
      </c>
      <c r="Q67">
        <v>1</v>
      </c>
    </row>
    <row r="68" spans="1:17" ht="14.4" customHeight="1" x14ac:dyDescent="0.3">
      <c r="A68" s="191"/>
      <c r="B68" s="8" t="str">
        <f t="shared" si="31"/>
        <v>Salarié 6</v>
      </c>
      <c r="C68" s="9"/>
      <c r="D68" s="10">
        <f t="shared" si="34"/>
        <v>0</v>
      </c>
      <c r="E68" s="24">
        <f t="shared" si="32"/>
        <v>0</v>
      </c>
      <c r="F68" s="11">
        <f t="shared" si="33"/>
        <v>0</v>
      </c>
      <c r="H68" s="188"/>
      <c r="I68" s="188"/>
      <c r="J68" s="188"/>
      <c r="K68" s="188"/>
      <c r="L68" s="188"/>
      <c r="P68" s="153">
        <v>44058</v>
      </c>
      <c r="Q68">
        <v>1</v>
      </c>
    </row>
    <row r="69" spans="1:17" ht="14.4" customHeight="1" x14ac:dyDescent="0.3">
      <c r="A69" s="191"/>
      <c r="B69" s="8" t="str">
        <f t="shared" si="31"/>
        <v>Salarié 7</v>
      </c>
      <c r="C69" s="9"/>
      <c r="D69" s="10">
        <f t="shared" si="34"/>
        <v>0</v>
      </c>
      <c r="E69" s="24">
        <f t="shared" si="32"/>
        <v>0</v>
      </c>
      <c r="F69" s="11">
        <f t="shared" si="33"/>
        <v>0</v>
      </c>
      <c r="H69" s="188"/>
      <c r="I69" s="188"/>
      <c r="J69" s="188"/>
      <c r="K69" s="188"/>
      <c r="L69" s="188"/>
      <c r="P69" s="153">
        <v>44135</v>
      </c>
      <c r="Q69">
        <v>1</v>
      </c>
    </row>
    <row r="70" spans="1:17" ht="14.4" customHeight="1" x14ac:dyDescent="0.3">
      <c r="A70" s="191"/>
      <c r="B70" s="8" t="str">
        <f t="shared" si="31"/>
        <v>Salarié 8</v>
      </c>
      <c r="C70" s="9"/>
      <c r="D70" s="10">
        <f t="shared" si="34"/>
        <v>0</v>
      </c>
      <c r="E70" s="24">
        <f t="shared" si="32"/>
        <v>0</v>
      </c>
      <c r="F70" s="11">
        <f t="shared" si="33"/>
        <v>0</v>
      </c>
      <c r="H70" s="188"/>
      <c r="I70" s="188"/>
      <c r="J70" s="188"/>
      <c r="K70" s="188"/>
      <c r="L70" s="188"/>
      <c r="P70" s="153">
        <v>44136</v>
      </c>
      <c r="Q70">
        <v>1</v>
      </c>
    </row>
    <row r="71" spans="1:17" ht="14.4" customHeight="1" x14ac:dyDescent="0.3">
      <c r="A71" s="191"/>
      <c r="B71" s="8" t="str">
        <f t="shared" si="31"/>
        <v>Salarié 9</v>
      </c>
      <c r="C71" s="9"/>
      <c r="D71" s="10">
        <f t="shared" si="34"/>
        <v>0</v>
      </c>
      <c r="E71" s="24">
        <f t="shared" si="32"/>
        <v>0</v>
      </c>
      <c r="F71" s="11">
        <f t="shared" si="33"/>
        <v>0</v>
      </c>
      <c r="H71" s="188"/>
      <c r="I71" s="188"/>
      <c r="J71" s="188"/>
      <c r="K71" s="188"/>
      <c r="L71" s="188"/>
    </row>
    <row r="72" spans="1:17" ht="14.4" customHeight="1" x14ac:dyDescent="0.3">
      <c r="A72" s="191"/>
      <c r="B72" s="8" t="str">
        <f t="shared" si="31"/>
        <v>Salarié 10</v>
      </c>
      <c r="C72" s="9"/>
      <c r="D72" s="10">
        <f t="shared" si="34"/>
        <v>0</v>
      </c>
      <c r="E72" s="24">
        <f t="shared" si="32"/>
        <v>0</v>
      </c>
      <c r="F72" s="11">
        <f t="shared" si="33"/>
        <v>0</v>
      </c>
      <c r="H72" s="188"/>
      <c r="I72" s="188"/>
      <c r="J72" s="188"/>
      <c r="K72" s="188"/>
      <c r="L72" s="188"/>
    </row>
    <row r="73" spans="1:17" ht="14.4" customHeight="1" x14ac:dyDescent="0.3">
      <c r="A73" s="191"/>
      <c r="B73" s="8" t="str">
        <f t="shared" si="31"/>
        <v>Salarié 11</v>
      </c>
      <c r="C73" s="9"/>
      <c r="D73" s="10">
        <f t="shared" si="34"/>
        <v>0</v>
      </c>
      <c r="E73" s="24">
        <f t="shared" si="32"/>
        <v>0</v>
      </c>
      <c r="F73" s="11">
        <f t="shared" si="33"/>
        <v>0</v>
      </c>
      <c r="H73" s="188"/>
      <c r="I73" s="188"/>
      <c r="J73" s="188"/>
      <c r="K73" s="188"/>
      <c r="L73" s="188"/>
    </row>
    <row r="74" spans="1:17" ht="14.4" customHeight="1" x14ac:dyDescent="0.3">
      <c r="A74" s="191"/>
      <c r="B74" s="8" t="str">
        <f t="shared" si="31"/>
        <v>Salarié 12</v>
      </c>
      <c r="C74" s="9"/>
      <c r="D74" s="10">
        <f t="shared" si="34"/>
        <v>0</v>
      </c>
      <c r="E74" s="24">
        <f t="shared" si="32"/>
        <v>0</v>
      </c>
      <c r="F74" s="11">
        <f t="shared" si="33"/>
        <v>0</v>
      </c>
      <c r="H74" s="188"/>
      <c r="I74" s="188"/>
      <c r="J74" s="188"/>
      <c r="K74" s="188"/>
      <c r="L74" s="188"/>
    </row>
    <row r="75" spans="1:17" ht="14.4" customHeight="1" x14ac:dyDescent="0.3">
      <c r="A75" s="191"/>
      <c r="B75" s="12"/>
      <c r="C75" s="9"/>
      <c r="D75" s="13"/>
      <c r="E75" s="13"/>
      <c r="F75" s="13"/>
      <c r="H75" s="188"/>
      <c r="I75" s="188"/>
      <c r="J75" s="188"/>
      <c r="K75" s="188"/>
      <c r="L75" s="188"/>
    </row>
    <row r="76" spans="1:17" ht="14.4" customHeight="1" x14ac:dyDescent="0.3">
      <c r="A76" s="191"/>
      <c r="B76" s="12"/>
      <c r="C76" s="9"/>
      <c r="D76" s="20">
        <f>SUM(D63:D74)</f>
        <v>0</v>
      </c>
      <c r="E76" s="20"/>
      <c r="F76" s="14">
        <f>SUM(F63:F74)</f>
        <v>0</v>
      </c>
      <c r="H76" s="188"/>
      <c r="I76" s="188"/>
      <c r="J76" s="188"/>
      <c r="K76" s="188"/>
      <c r="L76" s="188"/>
    </row>
    <row r="77" spans="1:17" ht="58.2" customHeight="1" x14ac:dyDescent="0.3"/>
    <row r="78" spans="1:17" ht="18" x14ac:dyDescent="0.35">
      <c r="A78" s="186" t="s">
        <v>29</v>
      </c>
      <c r="B78" s="19" t="s">
        <v>30</v>
      </c>
      <c r="C78" s="15"/>
      <c r="D78" s="15"/>
      <c r="E78" s="15"/>
      <c r="F78" s="15"/>
      <c r="G78" s="15"/>
      <c r="H78" s="15"/>
      <c r="I78" s="15"/>
      <c r="J78" s="15"/>
      <c r="K78" s="15"/>
      <c r="L78" s="15"/>
      <c r="N78">
        <v>8</v>
      </c>
    </row>
    <row r="79" spans="1:17" ht="26.4" x14ac:dyDescent="0.3">
      <c r="A79" s="186"/>
      <c r="B79" s="1" t="s">
        <v>0</v>
      </c>
      <c r="C79" s="2"/>
      <c r="D79" s="3" t="s">
        <v>1</v>
      </c>
      <c r="E79" s="3" t="s">
        <v>2</v>
      </c>
      <c r="F79" s="16" t="s">
        <v>3</v>
      </c>
      <c r="G79" s="3" t="s">
        <v>4</v>
      </c>
      <c r="H79" s="16" t="s">
        <v>5</v>
      </c>
      <c r="I79" s="3" t="s">
        <v>6</v>
      </c>
      <c r="J79" s="16" t="s">
        <v>7</v>
      </c>
      <c r="K79" s="3" t="s">
        <v>8</v>
      </c>
      <c r="L79" s="4" t="s">
        <v>9</v>
      </c>
      <c r="M79" t="s">
        <v>145</v>
      </c>
      <c r="N79" t="s">
        <v>146</v>
      </c>
    </row>
    <row r="80" spans="1:17" x14ac:dyDescent="0.3">
      <c r="A80" s="186"/>
      <c r="B80" s="5"/>
      <c r="C80" s="6"/>
      <c r="D80" s="7"/>
      <c r="E80" s="7"/>
      <c r="F80" s="7"/>
      <c r="G80" s="7"/>
      <c r="H80" s="7"/>
      <c r="I80" s="7"/>
      <c r="J80" s="7"/>
      <c r="K80" s="7"/>
      <c r="L80" s="7"/>
    </row>
    <row r="81" spans="1:14" x14ac:dyDescent="0.3">
      <c r="A81" s="186"/>
      <c r="B81" s="22" t="str">
        <f>B7</f>
        <v>Salarié 1</v>
      </c>
      <c r="C81" s="9"/>
      <c r="D81" s="23">
        <f>D7+D44</f>
        <v>0</v>
      </c>
      <c r="E81" s="23">
        <f>E7+E44</f>
        <v>0</v>
      </c>
      <c r="F81" s="17">
        <f t="shared" ref="F81:F92" si="35">D81+E81</f>
        <v>0</v>
      </c>
      <c r="G81" s="155">
        <f t="shared" ref="G81:G92" si="36">G7+G44</f>
        <v>0</v>
      </c>
      <c r="H81" s="17">
        <f t="shared" ref="H81:H92" si="37">F81+G81</f>
        <v>0</v>
      </c>
      <c r="I81" s="155">
        <f t="shared" ref="I81:I92" si="38">I7+I44</f>
        <v>0</v>
      </c>
      <c r="J81" s="17">
        <f t="shared" ref="J81:J92" si="39">H81+I81</f>
        <v>0</v>
      </c>
      <c r="K81" s="155">
        <f>K7+K44</f>
        <v>0</v>
      </c>
      <c r="L81" s="11">
        <f>L7+L44</f>
        <v>0</v>
      </c>
      <c r="M81" s="40">
        <f t="shared" ref="M81:M92" si="40">L81/(U44*2)</f>
        <v>0</v>
      </c>
      <c r="N81" s="40">
        <f>M81*$N$78</f>
        <v>0</v>
      </c>
    </row>
    <row r="82" spans="1:14" x14ac:dyDescent="0.3">
      <c r="A82" s="186"/>
      <c r="B82" s="22" t="str">
        <f t="shared" ref="B82:B92" si="41">B8</f>
        <v>Salarié 2</v>
      </c>
      <c r="C82" s="9"/>
      <c r="D82" s="23">
        <f t="shared" ref="D82:E92" si="42">D8+D45</f>
        <v>0</v>
      </c>
      <c r="E82" s="23">
        <f t="shared" si="42"/>
        <v>0</v>
      </c>
      <c r="F82" s="17">
        <f t="shared" si="35"/>
        <v>0</v>
      </c>
      <c r="G82" s="155">
        <f t="shared" si="36"/>
        <v>0</v>
      </c>
      <c r="H82" s="17">
        <f t="shared" si="37"/>
        <v>0</v>
      </c>
      <c r="I82" s="155">
        <f t="shared" si="38"/>
        <v>0</v>
      </c>
      <c r="J82" s="17">
        <f t="shared" si="39"/>
        <v>0</v>
      </c>
      <c r="K82" s="155">
        <f t="shared" ref="K82:K92" si="43">K8+K45</f>
        <v>0</v>
      </c>
      <c r="L82" s="11">
        <f t="shared" ref="L82:L92" si="44">J82+K82</f>
        <v>0</v>
      </c>
      <c r="M82" s="40">
        <f t="shared" si="40"/>
        <v>0</v>
      </c>
      <c r="N82" s="40">
        <f t="shared" ref="N82:N92" si="45">M82*$N$78</f>
        <v>0</v>
      </c>
    </row>
    <row r="83" spans="1:14" x14ac:dyDescent="0.3">
      <c r="A83" s="186"/>
      <c r="B83" s="22" t="str">
        <f t="shared" si="41"/>
        <v>Salarié 3</v>
      </c>
      <c r="C83" s="9"/>
      <c r="D83" s="23">
        <f t="shared" si="42"/>
        <v>0</v>
      </c>
      <c r="E83" s="23">
        <f t="shared" si="42"/>
        <v>0</v>
      </c>
      <c r="F83" s="17">
        <f t="shared" si="35"/>
        <v>0</v>
      </c>
      <c r="G83" s="155">
        <f t="shared" si="36"/>
        <v>0</v>
      </c>
      <c r="H83" s="17">
        <f t="shared" si="37"/>
        <v>0</v>
      </c>
      <c r="I83" s="155">
        <f t="shared" si="38"/>
        <v>0</v>
      </c>
      <c r="J83" s="17">
        <f t="shared" si="39"/>
        <v>0</v>
      </c>
      <c r="K83" s="155">
        <f t="shared" si="43"/>
        <v>0</v>
      </c>
      <c r="L83" s="11">
        <f t="shared" si="44"/>
        <v>0</v>
      </c>
      <c r="M83" s="40">
        <f t="shared" si="40"/>
        <v>0</v>
      </c>
      <c r="N83" s="40">
        <f t="shared" si="45"/>
        <v>0</v>
      </c>
    </row>
    <row r="84" spans="1:14" x14ac:dyDescent="0.3">
      <c r="A84" s="186"/>
      <c r="B84" s="22" t="str">
        <f t="shared" si="41"/>
        <v>Salarié 4</v>
      </c>
      <c r="C84" s="9"/>
      <c r="D84" s="23">
        <f t="shared" si="42"/>
        <v>0</v>
      </c>
      <c r="E84" s="23">
        <f t="shared" si="42"/>
        <v>0</v>
      </c>
      <c r="F84" s="17">
        <f t="shared" si="35"/>
        <v>0</v>
      </c>
      <c r="G84" s="155">
        <f t="shared" si="36"/>
        <v>0</v>
      </c>
      <c r="H84" s="17">
        <f t="shared" si="37"/>
        <v>0</v>
      </c>
      <c r="I84" s="155">
        <f t="shared" si="38"/>
        <v>0</v>
      </c>
      <c r="J84" s="17">
        <f t="shared" si="39"/>
        <v>0</v>
      </c>
      <c r="K84" s="155">
        <f t="shared" si="43"/>
        <v>0</v>
      </c>
      <c r="L84" s="11">
        <f t="shared" si="44"/>
        <v>0</v>
      </c>
      <c r="M84" s="40">
        <f t="shared" si="40"/>
        <v>0</v>
      </c>
      <c r="N84" s="40">
        <f t="shared" si="45"/>
        <v>0</v>
      </c>
    </row>
    <row r="85" spans="1:14" x14ac:dyDescent="0.3">
      <c r="A85" s="186"/>
      <c r="B85" s="22" t="str">
        <f t="shared" si="41"/>
        <v>Salarié 5</v>
      </c>
      <c r="C85" s="9"/>
      <c r="D85" s="23">
        <f t="shared" si="42"/>
        <v>0</v>
      </c>
      <c r="E85" s="23">
        <f t="shared" si="42"/>
        <v>0</v>
      </c>
      <c r="F85" s="17">
        <f t="shared" si="35"/>
        <v>0</v>
      </c>
      <c r="G85" s="155">
        <f t="shared" si="36"/>
        <v>0</v>
      </c>
      <c r="H85" s="17">
        <f t="shared" si="37"/>
        <v>0</v>
      </c>
      <c r="I85" s="155">
        <f t="shared" si="38"/>
        <v>0</v>
      </c>
      <c r="J85" s="17">
        <f t="shared" si="39"/>
        <v>0</v>
      </c>
      <c r="K85" s="155">
        <f t="shared" si="43"/>
        <v>0</v>
      </c>
      <c r="L85" s="11">
        <f t="shared" si="44"/>
        <v>0</v>
      </c>
      <c r="M85" s="40">
        <f t="shared" si="40"/>
        <v>0</v>
      </c>
      <c r="N85" s="40">
        <f t="shared" si="45"/>
        <v>0</v>
      </c>
    </row>
    <row r="86" spans="1:14" x14ac:dyDescent="0.3">
      <c r="A86" s="186"/>
      <c r="B86" s="22" t="str">
        <f t="shared" si="41"/>
        <v>Salarié 6</v>
      </c>
      <c r="C86" s="9"/>
      <c r="D86" s="23">
        <f t="shared" si="42"/>
        <v>0</v>
      </c>
      <c r="E86" s="23">
        <f t="shared" si="42"/>
        <v>0</v>
      </c>
      <c r="F86" s="17">
        <f t="shared" si="35"/>
        <v>0</v>
      </c>
      <c r="G86" s="155">
        <f t="shared" si="36"/>
        <v>0</v>
      </c>
      <c r="H86" s="17">
        <f t="shared" si="37"/>
        <v>0</v>
      </c>
      <c r="I86" s="155">
        <f t="shared" si="38"/>
        <v>0</v>
      </c>
      <c r="J86" s="17">
        <f t="shared" si="39"/>
        <v>0</v>
      </c>
      <c r="K86" s="155">
        <f t="shared" si="43"/>
        <v>0</v>
      </c>
      <c r="L86" s="11">
        <f t="shared" si="44"/>
        <v>0</v>
      </c>
      <c r="M86" s="40">
        <f t="shared" si="40"/>
        <v>0</v>
      </c>
      <c r="N86" s="40">
        <f t="shared" si="45"/>
        <v>0</v>
      </c>
    </row>
    <row r="87" spans="1:14" x14ac:dyDescent="0.3">
      <c r="A87" s="186"/>
      <c r="B87" s="22" t="str">
        <f t="shared" si="41"/>
        <v>Salarié 7</v>
      </c>
      <c r="C87" s="9"/>
      <c r="D87" s="23">
        <f t="shared" si="42"/>
        <v>0</v>
      </c>
      <c r="E87" s="23">
        <f t="shared" si="42"/>
        <v>0</v>
      </c>
      <c r="F87" s="17">
        <f t="shared" si="35"/>
        <v>0</v>
      </c>
      <c r="G87" s="155">
        <f t="shared" si="36"/>
        <v>0</v>
      </c>
      <c r="H87" s="17">
        <f t="shared" si="37"/>
        <v>0</v>
      </c>
      <c r="I87" s="155">
        <f t="shared" si="38"/>
        <v>0</v>
      </c>
      <c r="J87" s="17">
        <f t="shared" si="39"/>
        <v>0</v>
      </c>
      <c r="K87" s="155">
        <f t="shared" si="43"/>
        <v>0</v>
      </c>
      <c r="L87" s="11">
        <f t="shared" si="44"/>
        <v>0</v>
      </c>
      <c r="M87" s="40">
        <f t="shared" si="40"/>
        <v>0</v>
      </c>
      <c r="N87" s="40">
        <f t="shared" si="45"/>
        <v>0</v>
      </c>
    </row>
    <row r="88" spans="1:14" x14ac:dyDescent="0.3">
      <c r="A88" s="186"/>
      <c r="B88" s="22" t="str">
        <f t="shared" si="41"/>
        <v>Salarié 8</v>
      </c>
      <c r="C88" s="9"/>
      <c r="D88" s="23">
        <f t="shared" si="42"/>
        <v>0</v>
      </c>
      <c r="E88" s="23">
        <f t="shared" si="42"/>
        <v>0</v>
      </c>
      <c r="F88" s="17">
        <f t="shared" si="35"/>
        <v>0</v>
      </c>
      <c r="G88" s="155">
        <f t="shared" si="36"/>
        <v>0</v>
      </c>
      <c r="H88" s="17">
        <f t="shared" si="37"/>
        <v>0</v>
      </c>
      <c r="I88" s="155">
        <f t="shared" si="38"/>
        <v>0</v>
      </c>
      <c r="J88" s="17">
        <f t="shared" si="39"/>
        <v>0</v>
      </c>
      <c r="K88" s="155">
        <f t="shared" si="43"/>
        <v>0</v>
      </c>
      <c r="L88" s="11">
        <f t="shared" si="44"/>
        <v>0</v>
      </c>
      <c r="M88" s="40">
        <f t="shared" si="40"/>
        <v>0</v>
      </c>
      <c r="N88" s="40">
        <f t="shared" si="45"/>
        <v>0</v>
      </c>
    </row>
    <row r="89" spans="1:14" x14ac:dyDescent="0.3">
      <c r="A89" s="186"/>
      <c r="B89" s="22" t="str">
        <f t="shared" si="41"/>
        <v>Salarié 9</v>
      </c>
      <c r="C89" s="9"/>
      <c r="D89" s="23">
        <f t="shared" si="42"/>
        <v>0</v>
      </c>
      <c r="E89" s="23">
        <f t="shared" si="42"/>
        <v>0</v>
      </c>
      <c r="F89" s="17">
        <f t="shared" si="35"/>
        <v>0</v>
      </c>
      <c r="G89" s="155">
        <f t="shared" si="36"/>
        <v>0</v>
      </c>
      <c r="H89" s="17">
        <f t="shared" si="37"/>
        <v>0</v>
      </c>
      <c r="I89" s="155">
        <f t="shared" si="38"/>
        <v>0</v>
      </c>
      <c r="J89" s="17">
        <f t="shared" si="39"/>
        <v>0</v>
      </c>
      <c r="K89" s="155">
        <f t="shared" si="43"/>
        <v>0</v>
      </c>
      <c r="L89" s="11">
        <f t="shared" si="44"/>
        <v>0</v>
      </c>
      <c r="M89" s="40">
        <f t="shared" si="40"/>
        <v>0</v>
      </c>
      <c r="N89" s="40">
        <f t="shared" si="45"/>
        <v>0</v>
      </c>
    </row>
    <row r="90" spans="1:14" x14ac:dyDescent="0.3">
      <c r="A90" s="186"/>
      <c r="B90" s="22" t="str">
        <f t="shared" si="41"/>
        <v>Salarié 10</v>
      </c>
      <c r="C90" s="9"/>
      <c r="D90" s="23">
        <f t="shared" si="42"/>
        <v>0</v>
      </c>
      <c r="E90" s="23">
        <f t="shared" si="42"/>
        <v>0</v>
      </c>
      <c r="F90" s="17">
        <f t="shared" si="35"/>
        <v>0</v>
      </c>
      <c r="G90" s="155">
        <f t="shared" si="36"/>
        <v>0</v>
      </c>
      <c r="H90" s="17">
        <f t="shared" si="37"/>
        <v>0</v>
      </c>
      <c r="I90" s="155">
        <f t="shared" si="38"/>
        <v>0</v>
      </c>
      <c r="J90" s="17">
        <f t="shared" si="39"/>
        <v>0</v>
      </c>
      <c r="K90" s="155">
        <f t="shared" si="43"/>
        <v>0</v>
      </c>
      <c r="L90" s="11">
        <f t="shared" si="44"/>
        <v>0</v>
      </c>
      <c r="M90" s="40">
        <f t="shared" si="40"/>
        <v>0</v>
      </c>
      <c r="N90" s="40">
        <f t="shared" si="45"/>
        <v>0</v>
      </c>
    </row>
    <row r="91" spans="1:14" x14ac:dyDescent="0.3">
      <c r="A91" s="186"/>
      <c r="B91" s="22" t="str">
        <f t="shared" si="41"/>
        <v>Salarié 11</v>
      </c>
      <c r="C91" s="9"/>
      <c r="D91" s="23">
        <f t="shared" si="42"/>
        <v>0</v>
      </c>
      <c r="E91" s="23">
        <f t="shared" si="42"/>
        <v>0</v>
      </c>
      <c r="F91" s="17">
        <f t="shared" si="35"/>
        <v>0</v>
      </c>
      <c r="G91" s="155">
        <f t="shared" si="36"/>
        <v>0</v>
      </c>
      <c r="H91" s="17">
        <f t="shared" si="37"/>
        <v>0</v>
      </c>
      <c r="I91" s="155">
        <f t="shared" si="38"/>
        <v>0</v>
      </c>
      <c r="J91" s="17">
        <f t="shared" si="39"/>
        <v>0</v>
      </c>
      <c r="K91" s="155">
        <f t="shared" si="43"/>
        <v>0</v>
      </c>
      <c r="L91" s="11">
        <f t="shared" si="44"/>
        <v>0</v>
      </c>
      <c r="M91" s="40">
        <f t="shared" si="40"/>
        <v>0</v>
      </c>
      <c r="N91" s="40">
        <f t="shared" si="45"/>
        <v>0</v>
      </c>
    </row>
    <row r="92" spans="1:14" x14ac:dyDescent="0.3">
      <c r="A92" s="186"/>
      <c r="B92" s="22" t="str">
        <f t="shared" si="41"/>
        <v>Salarié 12</v>
      </c>
      <c r="C92" s="9"/>
      <c r="D92" s="23">
        <f t="shared" si="42"/>
        <v>0</v>
      </c>
      <c r="E92" s="23">
        <f t="shared" si="42"/>
        <v>0</v>
      </c>
      <c r="F92" s="17">
        <f t="shared" si="35"/>
        <v>0</v>
      </c>
      <c r="G92" s="155">
        <f t="shared" si="36"/>
        <v>0</v>
      </c>
      <c r="H92" s="17">
        <f t="shared" si="37"/>
        <v>0</v>
      </c>
      <c r="I92" s="155">
        <f t="shared" si="38"/>
        <v>0</v>
      </c>
      <c r="J92" s="17">
        <f t="shared" si="39"/>
        <v>0</v>
      </c>
      <c r="K92" s="155">
        <f t="shared" si="43"/>
        <v>0</v>
      </c>
      <c r="L92" s="11">
        <f t="shared" si="44"/>
        <v>0</v>
      </c>
      <c r="M92" s="40">
        <f t="shared" si="40"/>
        <v>0</v>
      </c>
      <c r="N92" s="40">
        <f t="shared" si="45"/>
        <v>0</v>
      </c>
    </row>
    <row r="93" spans="1:14" x14ac:dyDescent="0.3">
      <c r="A93" s="186"/>
      <c r="B93" s="12"/>
      <c r="C93" s="9"/>
      <c r="D93" s="13"/>
      <c r="E93" s="13"/>
      <c r="F93" s="13"/>
      <c r="G93" s="13"/>
      <c r="H93" s="13"/>
      <c r="I93" s="13"/>
      <c r="J93" s="13"/>
      <c r="K93" s="13"/>
      <c r="L93" s="13"/>
    </row>
    <row r="94" spans="1:14" x14ac:dyDescent="0.3">
      <c r="A94" s="186"/>
      <c r="B94" s="12"/>
      <c r="C94" s="9"/>
      <c r="D94" s="20">
        <f t="shared" ref="D94:L94" si="46">SUM(D81:D92)</f>
        <v>0</v>
      </c>
      <c r="E94" s="20">
        <f t="shared" si="46"/>
        <v>0</v>
      </c>
      <c r="F94" s="18">
        <f t="shared" si="46"/>
        <v>0</v>
      </c>
      <c r="G94" s="20">
        <f t="shared" si="46"/>
        <v>0</v>
      </c>
      <c r="H94" s="18">
        <f t="shared" si="46"/>
        <v>0</v>
      </c>
      <c r="I94" s="20">
        <f t="shared" si="46"/>
        <v>0</v>
      </c>
      <c r="J94" s="18">
        <f t="shared" si="46"/>
        <v>0</v>
      </c>
      <c r="K94" s="20">
        <f t="shared" si="46"/>
        <v>0</v>
      </c>
      <c r="L94" s="14">
        <f t="shared" si="46"/>
        <v>0</v>
      </c>
    </row>
    <row r="95" spans="1:14" x14ac:dyDescent="0.3">
      <c r="A95" s="186"/>
    </row>
    <row r="96" spans="1:14" ht="18" x14ac:dyDescent="0.35">
      <c r="A96" s="186"/>
      <c r="B96" s="19" t="s">
        <v>31</v>
      </c>
    </row>
    <row r="97" spans="1:13" x14ac:dyDescent="0.3">
      <c r="A97" s="186"/>
    </row>
    <row r="98" spans="1:13" ht="39.6" x14ac:dyDescent="0.3">
      <c r="A98" s="186"/>
      <c r="B98" s="1" t="s">
        <v>0</v>
      </c>
      <c r="C98" s="2"/>
      <c r="D98" s="3" t="s">
        <v>12</v>
      </c>
      <c r="E98" s="3" t="s">
        <v>14</v>
      </c>
      <c r="F98" s="4" t="s">
        <v>15</v>
      </c>
    </row>
    <row r="99" spans="1:13" ht="14.4" customHeight="1" x14ac:dyDescent="0.3">
      <c r="A99" s="186"/>
      <c r="B99" s="5"/>
      <c r="C99" s="6"/>
      <c r="D99" s="7"/>
      <c r="E99" s="7"/>
      <c r="F99" s="7"/>
      <c r="M99" s="40"/>
    </row>
    <row r="100" spans="1:13" ht="14.4" customHeight="1" x14ac:dyDescent="0.3">
      <c r="A100" s="186"/>
      <c r="B100" s="8" t="str">
        <f>B81</f>
        <v>Salarié 1</v>
      </c>
      <c r="C100" s="9"/>
      <c r="D100" s="10">
        <f>L81</f>
        <v>0</v>
      </c>
      <c r="E100" s="21" t="e">
        <f>F100/D100</f>
        <v>#DIV/0!</v>
      </c>
      <c r="F100" s="11">
        <f>F26+F63</f>
        <v>0</v>
      </c>
      <c r="M100" s="40"/>
    </row>
    <row r="101" spans="1:13" ht="14.4" customHeight="1" x14ac:dyDescent="0.3">
      <c r="A101" s="186"/>
      <c r="B101" s="8" t="str">
        <f t="shared" ref="B101:B111" si="47">B82</f>
        <v>Salarié 2</v>
      </c>
      <c r="C101" s="9"/>
      <c r="D101" s="10">
        <f t="shared" ref="D101:D111" si="48">L82</f>
        <v>0</v>
      </c>
      <c r="E101" s="21" t="e">
        <f t="shared" ref="E101:E111" si="49">F101/D101</f>
        <v>#DIV/0!</v>
      </c>
      <c r="F101" s="11">
        <f t="shared" ref="F101:F111" si="50">F27+F64</f>
        <v>0</v>
      </c>
      <c r="M101" s="40"/>
    </row>
    <row r="102" spans="1:13" ht="14.4" customHeight="1" x14ac:dyDescent="0.3">
      <c r="A102" s="186"/>
      <c r="B102" s="8" t="str">
        <f t="shared" si="47"/>
        <v>Salarié 3</v>
      </c>
      <c r="C102" s="9"/>
      <c r="D102" s="10">
        <f t="shared" si="48"/>
        <v>0</v>
      </c>
      <c r="E102" s="21" t="e">
        <f t="shared" si="49"/>
        <v>#DIV/0!</v>
      </c>
      <c r="F102" s="11">
        <f t="shared" si="50"/>
        <v>0</v>
      </c>
    </row>
    <row r="103" spans="1:13" ht="14.4" customHeight="1" x14ac:dyDescent="0.3">
      <c r="A103" s="186"/>
      <c r="B103" s="8" t="str">
        <f t="shared" si="47"/>
        <v>Salarié 4</v>
      </c>
      <c r="C103" s="9"/>
      <c r="D103" s="10">
        <f t="shared" si="48"/>
        <v>0</v>
      </c>
      <c r="E103" s="21" t="e">
        <f t="shared" si="49"/>
        <v>#DIV/0!</v>
      </c>
      <c r="F103" s="11">
        <f t="shared" si="50"/>
        <v>0</v>
      </c>
    </row>
    <row r="104" spans="1:13" ht="14.4" customHeight="1" x14ac:dyDescent="0.3">
      <c r="A104" s="186"/>
      <c r="B104" s="8" t="str">
        <f t="shared" si="47"/>
        <v>Salarié 5</v>
      </c>
      <c r="C104" s="9"/>
      <c r="D104" s="10">
        <f t="shared" si="48"/>
        <v>0</v>
      </c>
      <c r="E104" s="21" t="e">
        <f t="shared" si="49"/>
        <v>#DIV/0!</v>
      </c>
      <c r="F104" s="11">
        <f t="shared" si="50"/>
        <v>0</v>
      </c>
    </row>
    <row r="105" spans="1:13" ht="14.4" customHeight="1" x14ac:dyDescent="0.3">
      <c r="A105" s="186"/>
      <c r="B105" s="8" t="str">
        <f t="shared" si="47"/>
        <v>Salarié 6</v>
      </c>
      <c r="C105" s="9"/>
      <c r="D105" s="10">
        <f t="shared" si="48"/>
        <v>0</v>
      </c>
      <c r="E105" s="21" t="e">
        <f t="shared" si="49"/>
        <v>#DIV/0!</v>
      </c>
      <c r="F105" s="11">
        <f t="shared" si="50"/>
        <v>0</v>
      </c>
    </row>
    <row r="106" spans="1:13" ht="14.4" customHeight="1" x14ac:dyDescent="0.3">
      <c r="A106" s="186"/>
      <c r="B106" s="8" t="str">
        <f t="shared" si="47"/>
        <v>Salarié 7</v>
      </c>
      <c r="C106" s="9"/>
      <c r="D106" s="10">
        <f t="shared" si="48"/>
        <v>0</v>
      </c>
      <c r="E106" s="21" t="e">
        <f t="shared" si="49"/>
        <v>#DIV/0!</v>
      </c>
      <c r="F106" s="11">
        <f t="shared" si="50"/>
        <v>0</v>
      </c>
    </row>
    <row r="107" spans="1:13" ht="14.4" customHeight="1" x14ac:dyDescent="0.3">
      <c r="A107" s="186"/>
      <c r="B107" s="8" t="str">
        <f t="shared" si="47"/>
        <v>Salarié 8</v>
      </c>
      <c r="C107" s="9"/>
      <c r="D107" s="10">
        <f t="shared" si="48"/>
        <v>0</v>
      </c>
      <c r="E107" s="21" t="e">
        <f t="shared" si="49"/>
        <v>#DIV/0!</v>
      </c>
      <c r="F107" s="11">
        <f t="shared" si="50"/>
        <v>0</v>
      </c>
    </row>
    <row r="108" spans="1:13" ht="14.4" customHeight="1" x14ac:dyDescent="0.3">
      <c r="A108" s="186"/>
      <c r="B108" s="8" t="str">
        <f t="shared" si="47"/>
        <v>Salarié 9</v>
      </c>
      <c r="C108" s="9"/>
      <c r="D108" s="10">
        <f t="shared" si="48"/>
        <v>0</v>
      </c>
      <c r="E108" s="21" t="e">
        <f t="shared" si="49"/>
        <v>#DIV/0!</v>
      </c>
      <c r="F108" s="11">
        <f t="shared" si="50"/>
        <v>0</v>
      </c>
    </row>
    <row r="109" spans="1:13" ht="14.4" customHeight="1" x14ac:dyDescent="0.3">
      <c r="A109" s="186"/>
      <c r="B109" s="8" t="str">
        <f t="shared" si="47"/>
        <v>Salarié 10</v>
      </c>
      <c r="C109" s="9"/>
      <c r="D109" s="10">
        <f t="shared" si="48"/>
        <v>0</v>
      </c>
      <c r="E109" s="21" t="e">
        <f t="shared" si="49"/>
        <v>#DIV/0!</v>
      </c>
      <c r="F109" s="11">
        <f t="shared" si="50"/>
        <v>0</v>
      </c>
    </row>
    <row r="110" spans="1:13" ht="14.4" customHeight="1" x14ac:dyDescent="0.3">
      <c r="A110" s="186"/>
      <c r="B110" s="8" t="str">
        <f t="shared" si="47"/>
        <v>Salarié 11</v>
      </c>
      <c r="C110" s="9"/>
      <c r="D110" s="10">
        <f t="shared" si="48"/>
        <v>0</v>
      </c>
      <c r="E110" s="21" t="e">
        <f t="shared" si="49"/>
        <v>#DIV/0!</v>
      </c>
      <c r="F110" s="11">
        <f t="shared" si="50"/>
        <v>0</v>
      </c>
    </row>
    <row r="111" spans="1:13" ht="14.4" customHeight="1" x14ac:dyDescent="0.3">
      <c r="A111" s="186"/>
      <c r="B111" s="8" t="str">
        <f t="shared" si="47"/>
        <v>Salarié 12</v>
      </c>
      <c r="C111" s="9"/>
      <c r="D111" s="10">
        <f t="shared" si="48"/>
        <v>0</v>
      </c>
      <c r="E111" s="21" t="e">
        <f t="shared" si="49"/>
        <v>#DIV/0!</v>
      </c>
      <c r="F111" s="11">
        <f t="shared" si="50"/>
        <v>0</v>
      </c>
    </row>
    <row r="112" spans="1:13" ht="14.4" customHeight="1" x14ac:dyDescent="0.3">
      <c r="A112" s="186"/>
      <c r="B112" s="12"/>
      <c r="C112" s="9"/>
      <c r="D112" s="13"/>
      <c r="E112" s="13"/>
      <c r="F112" s="13"/>
    </row>
    <row r="113" spans="1:6" ht="14.4" customHeight="1" x14ac:dyDescent="0.3">
      <c r="A113" s="186"/>
      <c r="B113" s="12"/>
      <c r="C113" s="9"/>
      <c r="D113" s="20">
        <f>SUM(D100:D111)</f>
        <v>0</v>
      </c>
      <c r="E113" s="20"/>
      <c r="F113" s="14">
        <f>SUM(F100:F111)</f>
        <v>0</v>
      </c>
    </row>
  </sheetData>
  <sheetProtection selectLockedCells="1"/>
  <mergeCells count="7">
    <mergeCell ref="A78:A113"/>
    <mergeCell ref="B2:L2"/>
    <mergeCell ref="H24:L39"/>
    <mergeCell ref="A1:L1"/>
    <mergeCell ref="A4:A39"/>
    <mergeCell ref="A41:A76"/>
    <mergeCell ref="H61:L7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19" workbookViewId="0">
      <selection activeCell="A41" sqref="A41:G41"/>
    </sheetView>
  </sheetViews>
  <sheetFormatPr baseColWidth="10" defaultRowHeight="14.4" x14ac:dyDescent="0.3"/>
  <cols>
    <col min="1" max="1" width="20.77734375" customWidth="1"/>
    <col min="2" max="2" width="23.44140625" customWidth="1"/>
    <col min="4" max="4" width="2.5546875" customWidth="1"/>
    <col min="5" max="5" width="19.44140625" customWidth="1"/>
  </cols>
  <sheetData>
    <row r="1" spans="1:13" ht="21" x14ac:dyDescent="0.4">
      <c r="A1" s="189" t="s">
        <v>50</v>
      </c>
      <c r="B1" s="189"/>
      <c r="C1" s="189"/>
      <c r="D1" s="189"/>
      <c r="E1" s="189"/>
      <c r="F1" s="189"/>
      <c r="G1" s="189"/>
      <c r="H1" s="35"/>
      <c r="I1" s="35"/>
      <c r="J1" s="35"/>
      <c r="K1" s="35"/>
    </row>
    <row r="2" spans="1:13" x14ac:dyDescent="0.3">
      <c r="A2" s="187"/>
      <c r="B2" s="187"/>
      <c r="C2" s="187"/>
      <c r="D2" s="187"/>
      <c r="E2" s="187"/>
      <c r="F2" s="187"/>
      <c r="G2" s="187"/>
      <c r="H2" s="187"/>
      <c r="I2" s="187"/>
      <c r="J2" s="187"/>
      <c r="K2" s="187"/>
    </row>
    <row r="3" spans="1:13" ht="28.8" customHeight="1" x14ac:dyDescent="0.3">
      <c r="A3" s="192" t="s">
        <v>60</v>
      </c>
      <c r="B3" s="192"/>
      <c r="C3" s="192"/>
      <c r="D3" s="192"/>
      <c r="E3" s="192"/>
      <c r="F3" s="192"/>
      <c r="G3" s="192"/>
      <c r="H3" s="36"/>
      <c r="I3" s="36"/>
      <c r="J3" s="36"/>
      <c r="K3" s="36"/>
    </row>
    <row r="4" spans="1:13" ht="14.4" customHeight="1" x14ac:dyDescent="0.3">
      <c r="A4" s="15"/>
      <c r="B4" s="15"/>
      <c r="C4" s="15"/>
      <c r="D4" s="15"/>
      <c r="E4" s="15"/>
      <c r="F4" s="15"/>
      <c r="G4" s="15"/>
      <c r="H4" s="15"/>
      <c r="I4" s="15"/>
      <c r="J4" s="15"/>
      <c r="K4" s="15"/>
    </row>
    <row r="5" spans="1:13" ht="18" x14ac:dyDescent="0.35">
      <c r="A5" s="19" t="s">
        <v>16</v>
      </c>
      <c r="B5" s="15"/>
      <c r="C5" s="15"/>
      <c r="D5" s="15"/>
      <c r="E5" s="209" t="s">
        <v>175</v>
      </c>
      <c r="F5" s="210"/>
      <c r="G5" s="210"/>
      <c r="H5" s="15"/>
      <c r="I5" s="15"/>
      <c r="J5" s="15"/>
      <c r="K5" s="15"/>
    </row>
    <row r="6" spans="1:13" ht="14.4" customHeight="1" x14ac:dyDescent="0.3">
      <c r="D6" s="15"/>
      <c r="E6" s="210"/>
      <c r="F6" s="210"/>
      <c r="G6" s="210"/>
      <c r="H6" s="15"/>
      <c r="I6" s="188" t="s">
        <v>32</v>
      </c>
      <c r="J6" s="188"/>
      <c r="K6" s="188"/>
      <c r="L6" s="188"/>
      <c r="M6" s="188"/>
    </row>
    <row r="7" spans="1:13" ht="14.4" customHeight="1" x14ac:dyDescent="0.3">
      <c r="A7" s="193" t="s">
        <v>176</v>
      </c>
      <c r="B7" s="193"/>
      <c r="C7" s="51"/>
      <c r="D7" s="15"/>
      <c r="E7" s="210"/>
      <c r="F7" s="210"/>
      <c r="G7" s="210"/>
      <c r="H7" s="15"/>
      <c r="I7" s="188"/>
      <c r="J7" s="188"/>
      <c r="K7" s="188"/>
      <c r="L7" s="188"/>
      <c r="M7" s="188"/>
    </row>
    <row r="8" spans="1:13" ht="18" x14ac:dyDescent="0.35">
      <c r="A8" s="19"/>
      <c r="B8" s="15"/>
      <c r="C8" s="15"/>
      <c r="D8" s="15"/>
      <c r="E8" s="15"/>
      <c r="F8" s="15"/>
      <c r="G8" s="15"/>
      <c r="H8" s="15"/>
      <c r="I8" s="188"/>
      <c r="J8" s="188"/>
      <c r="K8" s="188"/>
      <c r="L8" s="188"/>
      <c r="M8" s="188"/>
    </row>
    <row r="9" spans="1:13" ht="14.4" customHeight="1" x14ac:dyDescent="0.3">
      <c r="A9" s="201" t="s">
        <v>17</v>
      </c>
      <c r="B9" s="201"/>
      <c r="C9" s="201"/>
      <c r="D9" s="25"/>
      <c r="E9" s="202" t="s">
        <v>18</v>
      </c>
      <c r="F9" s="202"/>
      <c r="G9" s="202"/>
      <c r="I9" s="188"/>
      <c r="J9" s="188"/>
      <c r="K9" s="188"/>
      <c r="L9" s="188"/>
      <c r="M9" s="188"/>
    </row>
    <row r="10" spans="1:13" ht="14.4" customHeight="1" x14ac:dyDescent="0.3">
      <c r="A10" s="196" t="s">
        <v>19</v>
      </c>
      <c r="B10" s="196"/>
      <c r="C10" s="48" t="e">
        <f>SUM(C12:C14)/C7</f>
        <v>#DIV/0!</v>
      </c>
      <c r="D10" s="26"/>
      <c r="E10" s="194" t="s">
        <v>33</v>
      </c>
      <c r="F10" s="194"/>
      <c r="G10" s="42"/>
      <c r="I10" s="188"/>
      <c r="J10" s="188"/>
      <c r="K10" s="188"/>
      <c r="L10" s="188"/>
      <c r="M10" s="188"/>
    </row>
    <row r="11" spans="1:13" ht="39.6" customHeight="1" x14ac:dyDescent="0.3">
      <c r="A11" s="197" t="s">
        <v>177</v>
      </c>
      <c r="B11" s="197"/>
      <c r="C11" s="197"/>
      <c r="D11" s="27"/>
      <c r="E11" s="195" t="s">
        <v>37</v>
      </c>
      <c r="F11" s="195"/>
      <c r="G11" s="195"/>
      <c r="I11" s="188"/>
      <c r="J11" s="188"/>
      <c r="K11" s="188"/>
      <c r="L11" s="188"/>
      <c r="M11" s="188"/>
    </row>
    <row r="12" spans="1:13" ht="14.4" customHeight="1" x14ac:dyDescent="0.3">
      <c r="A12" s="198" t="s">
        <v>20</v>
      </c>
      <c r="B12" s="198"/>
      <c r="C12" s="45"/>
      <c r="D12" s="27"/>
      <c r="E12" s="195"/>
      <c r="F12" s="195"/>
      <c r="G12" s="195"/>
      <c r="I12" s="188"/>
      <c r="J12" s="188"/>
      <c r="K12" s="188"/>
      <c r="L12" s="188"/>
      <c r="M12" s="188"/>
    </row>
    <row r="13" spans="1:13" ht="14.4" customHeight="1" x14ac:dyDescent="0.3">
      <c r="A13" s="198" t="s">
        <v>21</v>
      </c>
      <c r="B13" s="198"/>
      <c r="C13" s="45"/>
      <c r="D13" s="27"/>
      <c r="E13" s="195"/>
      <c r="F13" s="195"/>
      <c r="G13" s="195"/>
      <c r="I13" s="188"/>
      <c r="J13" s="188"/>
      <c r="K13" s="188"/>
      <c r="L13" s="188"/>
      <c r="M13" s="188"/>
    </row>
    <row r="14" spans="1:13" ht="14.4" customHeight="1" x14ac:dyDescent="0.3">
      <c r="A14" s="198" t="s">
        <v>22</v>
      </c>
      <c r="B14" s="198"/>
      <c r="C14" s="45"/>
      <c r="D14" s="27"/>
      <c r="E14" s="195"/>
      <c r="F14" s="195"/>
      <c r="G14" s="195"/>
      <c r="I14" s="188"/>
      <c r="J14" s="188"/>
      <c r="K14" s="188"/>
      <c r="L14" s="188"/>
      <c r="M14" s="188"/>
    </row>
    <row r="15" spans="1:13" ht="14.4" customHeight="1" x14ac:dyDescent="0.3">
      <c r="A15" s="199" t="s">
        <v>23</v>
      </c>
      <c r="B15" s="200"/>
      <c r="C15" s="28">
        <f>SUM(C12:C14)</f>
        <v>0</v>
      </c>
      <c r="D15" s="27"/>
      <c r="E15" s="195"/>
      <c r="F15" s="195"/>
      <c r="G15" s="195"/>
      <c r="I15" s="188"/>
      <c r="J15" s="188"/>
      <c r="K15" s="188"/>
      <c r="L15" s="188"/>
      <c r="M15" s="188"/>
    </row>
    <row r="16" spans="1:13" ht="14.4" customHeight="1" x14ac:dyDescent="0.3">
      <c r="A16" s="46"/>
      <c r="B16" s="32"/>
      <c r="C16" s="32"/>
      <c r="D16" s="32"/>
      <c r="E16" s="50" t="s">
        <v>34</v>
      </c>
      <c r="F16" s="32"/>
      <c r="G16" s="32"/>
      <c r="I16" s="188"/>
      <c r="J16" s="188"/>
      <c r="K16" s="188"/>
      <c r="L16" s="188"/>
      <c r="M16" s="188"/>
    </row>
    <row r="17" spans="1:13" ht="14.4" customHeight="1" x14ac:dyDescent="0.3">
      <c r="A17" s="43"/>
      <c r="B17" s="44"/>
      <c r="C17" s="44"/>
      <c r="D17" s="44"/>
      <c r="E17" s="44"/>
      <c r="F17" s="44"/>
      <c r="G17" s="44"/>
      <c r="I17" s="188"/>
      <c r="J17" s="188"/>
      <c r="K17" s="188"/>
      <c r="L17" s="188"/>
      <c r="M17" s="188"/>
    </row>
    <row r="18" spans="1:13" ht="26.4" x14ac:dyDescent="0.3">
      <c r="A18" s="41" t="s">
        <v>36</v>
      </c>
      <c r="B18" s="41" t="s">
        <v>24</v>
      </c>
      <c r="C18" s="41" t="s">
        <v>25</v>
      </c>
      <c r="D18" s="27"/>
      <c r="E18" s="29" t="s">
        <v>36</v>
      </c>
      <c r="F18" s="29" t="str">
        <f>B18</f>
        <v>km affectés
/opérat°</v>
      </c>
      <c r="G18" s="29" t="str">
        <f>C18</f>
        <v>Montants
 /opérat°</v>
      </c>
      <c r="I18" s="188"/>
      <c r="J18" s="188"/>
      <c r="K18" s="188"/>
      <c r="L18" s="188"/>
      <c r="M18" s="188"/>
    </row>
    <row r="19" spans="1:13" ht="14.4" customHeight="1" x14ac:dyDescent="0.3">
      <c r="A19" s="37" t="s">
        <v>178</v>
      </c>
      <c r="B19" s="47"/>
      <c r="C19" s="31" t="e">
        <f>B19*C$10</f>
        <v>#DIV/0!</v>
      </c>
      <c r="D19" s="30"/>
      <c r="E19" s="37" t="s">
        <v>178</v>
      </c>
      <c r="F19" s="47"/>
      <c r="G19" s="31">
        <f>F19*$G$10</f>
        <v>0</v>
      </c>
      <c r="I19" s="188"/>
      <c r="J19" s="188"/>
      <c r="K19" s="188"/>
      <c r="L19" s="188"/>
      <c r="M19" s="188"/>
    </row>
    <row r="20" spans="1:13" ht="14.4" customHeight="1" x14ac:dyDescent="0.3">
      <c r="A20" s="38" t="s">
        <v>26</v>
      </c>
      <c r="B20" s="33" t="s">
        <v>139</v>
      </c>
      <c r="C20" s="34" t="e">
        <f>SUM(C19:C19)</f>
        <v>#DIV/0!</v>
      </c>
      <c r="D20" s="32"/>
      <c r="E20" s="39" t="str">
        <f>A20</f>
        <v>TOTAL</v>
      </c>
      <c r="F20" s="33">
        <f>SUM(F19:F19)</f>
        <v>0</v>
      </c>
      <c r="G20" s="34">
        <f>SUM(G19:G19)</f>
        <v>0</v>
      </c>
      <c r="I20" s="188"/>
      <c r="J20" s="188"/>
      <c r="K20" s="188"/>
      <c r="L20" s="188"/>
      <c r="M20" s="188"/>
    </row>
    <row r="21" spans="1:13" ht="14.4" customHeight="1" x14ac:dyDescent="0.3">
      <c r="I21" s="188"/>
      <c r="J21" s="188"/>
      <c r="K21" s="188"/>
      <c r="L21" s="188"/>
      <c r="M21" s="188"/>
    </row>
    <row r="22" spans="1:13" ht="14.4" customHeight="1" x14ac:dyDescent="0.3">
      <c r="A22" s="208" t="s">
        <v>35</v>
      </c>
      <c r="B22" s="208"/>
      <c r="C22" s="208"/>
      <c r="D22" s="208"/>
      <c r="E22" s="208"/>
      <c r="F22" s="208"/>
      <c r="G22" s="49" t="e">
        <f>C20+G20</f>
        <v>#DIV/0!</v>
      </c>
      <c r="I22" s="188"/>
      <c r="J22" s="188"/>
      <c r="K22" s="188"/>
      <c r="L22" s="188"/>
      <c r="M22" s="188"/>
    </row>
    <row r="23" spans="1:13" x14ac:dyDescent="0.3">
      <c r="I23" s="188"/>
      <c r="J23" s="188"/>
      <c r="K23" s="188"/>
      <c r="L23" s="188"/>
      <c r="M23" s="188"/>
    </row>
    <row r="24" spans="1:13" ht="31.2" customHeight="1" x14ac:dyDescent="0.3">
      <c r="A24" s="206" t="s">
        <v>44</v>
      </c>
      <c r="B24" s="206"/>
      <c r="C24" s="206"/>
      <c r="D24" s="206"/>
      <c r="E24" s="206"/>
      <c r="F24" s="206"/>
      <c r="G24" s="206"/>
      <c r="I24" s="188"/>
      <c r="J24" s="188"/>
      <c r="K24" s="188"/>
      <c r="L24" s="188"/>
      <c r="M24" s="188"/>
    </row>
    <row r="25" spans="1:13" ht="6" customHeight="1" x14ac:dyDescent="0.3">
      <c r="A25" s="52"/>
      <c r="B25" s="52"/>
      <c r="C25" s="52"/>
      <c r="D25" s="52"/>
      <c r="E25" s="52"/>
      <c r="F25" s="52"/>
      <c r="G25" s="52"/>
      <c r="I25" s="188"/>
      <c r="J25" s="188"/>
      <c r="K25" s="188"/>
      <c r="L25" s="188"/>
      <c r="M25" s="188"/>
    </row>
    <row r="26" spans="1:13" ht="30" customHeight="1" x14ac:dyDescent="0.3">
      <c r="A26" s="206" t="s">
        <v>43</v>
      </c>
      <c r="B26" s="206"/>
      <c r="C26" s="206"/>
      <c r="D26" s="206"/>
      <c r="E26" s="206"/>
      <c r="F26" s="206"/>
      <c r="G26" s="206"/>
      <c r="I26" s="188"/>
      <c r="J26" s="188"/>
      <c r="K26" s="188"/>
      <c r="L26" s="188"/>
      <c r="M26" s="188"/>
    </row>
    <row r="27" spans="1:13" x14ac:dyDescent="0.3">
      <c r="I27" s="188"/>
      <c r="J27" s="188"/>
      <c r="K27" s="188"/>
      <c r="L27" s="188"/>
      <c r="M27" s="188"/>
    </row>
    <row r="28" spans="1:13" ht="18" x14ac:dyDescent="0.35">
      <c r="A28" s="19" t="s">
        <v>53</v>
      </c>
      <c r="B28" s="15"/>
      <c r="C28" s="15"/>
      <c r="D28" s="15"/>
      <c r="E28" s="15"/>
      <c r="F28" s="15"/>
      <c r="G28" s="15"/>
      <c r="H28" s="15"/>
      <c r="I28" s="188"/>
      <c r="J28" s="188"/>
      <c r="K28" s="188"/>
      <c r="L28" s="188"/>
      <c r="M28" s="188"/>
    </row>
    <row r="29" spans="1:13" x14ac:dyDescent="0.3">
      <c r="I29" s="188"/>
      <c r="J29" s="188"/>
      <c r="K29" s="188"/>
      <c r="L29" s="188"/>
      <c r="M29" s="188"/>
    </row>
    <row r="30" spans="1:13" x14ac:dyDescent="0.3">
      <c r="A30" s="53" t="s">
        <v>38</v>
      </c>
      <c r="B30" s="53" t="s">
        <v>45</v>
      </c>
      <c r="C30" s="207" t="s">
        <v>48</v>
      </c>
      <c r="D30" s="207"/>
      <c r="E30" s="207"/>
      <c r="F30" s="207"/>
      <c r="G30" s="207"/>
      <c r="I30" s="188"/>
      <c r="J30" s="188"/>
      <c r="K30" s="188"/>
      <c r="L30" s="188"/>
      <c r="M30" s="188"/>
    </row>
    <row r="31" spans="1:13" x14ac:dyDescent="0.3">
      <c r="A31" s="54" t="s">
        <v>39</v>
      </c>
      <c r="B31" s="57"/>
      <c r="C31" s="204"/>
      <c r="D31" s="204"/>
      <c r="E31" s="204"/>
      <c r="F31" s="204"/>
      <c r="G31" s="204"/>
      <c r="I31" s="188"/>
      <c r="J31" s="188"/>
      <c r="K31" s="188"/>
      <c r="L31" s="188"/>
      <c r="M31" s="188"/>
    </row>
    <row r="32" spans="1:13" x14ac:dyDescent="0.3">
      <c r="A32" s="54" t="s">
        <v>41</v>
      </c>
      <c r="B32" s="57"/>
      <c r="C32" s="204"/>
      <c r="D32" s="204"/>
      <c r="E32" s="204"/>
      <c r="F32" s="204"/>
      <c r="G32" s="204"/>
      <c r="I32" s="188"/>
      <c r="J32" s="188"/>
      <c r="K32" s="188"/>
      <c r="L32" s="188"/>
      <c r="M32" s="188"/>
    </row>
    <row r="33" spans="1:13" x14ac:dyDescent="0.3">
      <c r="A33" s="54" t="s">
        <v>40</v>
      </c>
      <c r="B33" s="57"/>
      <c r="C33" s="204"/>
      <c r="D33" s="204"/>
      <c r="E33" s="204"/>
      <c r="F33" s="204"/>
      <c r="G33" s="204"/>
      <c r="I33" s="188"/>
      <c r="J33" s="188"/>
      <c r="K33" s="188"/>
      <c r="L33" s="188"/>
      <c r="M33" s="188"/>
    </row>
    <row r="34" spans="1:13" x14ac:dyDescent="0.3">
      <c r="A34" s="54" t="s">
        <v>46</v>
      </c>
      <c r="B34" s="57"/>
      <c r="C34" s="204"/>
      <c r="D34" s="204"/>
      <c r="E34" s="204"/>
      <c r="F34" s="204"/>
      <c r="G34" s="204"/>
      <c r="I34" s="188"/>
      <c r="J34" s="188"/>
      <c r="K34" s="188"/>
      <c r="L34" s="188"/>
      <c r="M34" s="188"/>
    </row>
    <row r="35" spans="1:13" x14ac:dyDescent="0.3">
      <c r="A35" s="54" t="s">
        <v>42</v>
      </c>
      <c r="B35" s="57"/>
      <c r="C35" s="204"/>
      <c r="D35" s="204"/>
      <c r="E35" s="204"/>
      <c r="F35" s="204"/>
      <c r="G35" s="204"/>
      <c r="I35" s="188"/>
      <c r="J35" s="188"/>
      <c r="K35" s="188"/>
      <c r="L35" s="188"/>
      <c r="M35" s="188"/>
    </row>
    <row r="36" spans="1:13" x14ac:dyDescent="0.3">
      <c r="A36" s="54" t="s">
        <v>47</v>
      </c>
      <c r="B36" s="57"/>
      <c r="C36" s="204"/>
      <c r="D36" s="204"/>
      <c r="E36" s="204"/>
      <c r="F36" s="204"/>
      <c r="G36" s="204"/>
      <c r="I36" s="188"/>
      <c r="J36" s="188"/>
      <c r="K36" s="188"/>
      <c r="L36" s="188"/>
      <c r="M36" s="188"/>
    </row>
    <row r="37" spans="1:13" x14ac:dyDescent="0.3">
      <c r="A37" s="58"/>
      <c r="B37" s="58"/>
      <c r="C37" s="204"/>
      <c r="D37" s="204"/>
      <c r="E37" s="204"/>
      <c r="F37" s="204"/>
      <c r="G37" s="204"/>
      <c r="I37" s="188"/>
      <c r="J37" s="188"/>
      <c r="K37" s="188"/>
      <c r="L37" s="188"/>
      <c r="M37" s="188"/>
    </row>
    <row r="38" spans="1:13" x14ac:dyDescent="0.3">
      <c r="A38" s="58"/>
      <c r="B38" s="58"/>
      <c r="C38" s="204"/>
      <c r="D38" s="204"/>
      <c r="E38" s="204"/>
      <c r="F38" s="204"/>
      <c r="G38" s="204"/>
      <c r="I38" s="188"/>
      <c r="J38" s="188"/>
      <c r="K38" s="188"/>
      <c r="L38" s="188"/>
      <c r="M38" s="188"/>
    </row>
    <row r="39" spans="1:13" x14ac:dyDescent="0.3">
      <c r="A39" s="55" t="s">
        <v>26</v>
      </c>
      <c r="B39" s="56">
        <f>SUM(B31:B38)</f>
        <v>0</v>
      </c>
      <c r="C39" s="205"/>
      <c r="D39" s="205"/>
      <c r="E39" s="205"/>
      <c r="F39" s="205"/>
      <c r="G39" s="205"/>
      <c r="I39" s="188"/>
      <c r="J39" s="188"/>
      <c r="K39" s="188"/>
      <c r="L39" s="188"/>
      <c r="M39" s="188"/>
    </row>
    <row r="41" spans="1:13" x14ac:dyDescent="0.3">
      <c r="A41" s="203" t="s">
        <v>49</v>
      </c>
      <c r="B41" s="203"/>
      <c r="C41" s="203"/>
      <c r="D41" s="203"/>
      <c r="E41" s="203"/>
      <c r="F41" s="203"/>
      <c r="G41" s="203"/>
    </row>
  </sheetData>
  <mergeCells count="30">
    <mergeCell ref="A41:G41"/>
    <mergeCell ref="I6:M39"/>
    <mergeCell ref="C34:G34"/>
    <mergeCell ref="C35:G35"/>
    <mergeCell ref="C36:G36"/>
    <mergeCell ref="C37:G37"/>
    <mergeCell ref="C38:G38"/>
    <mergeCell ref="C39:G39"/>
    <mergeCell ref="A24:G24"/>
    <mergeCell ref="A26:G26"/>
    <mergeCell ref="C30:G30"/>
    <mergeCell ref="C31:G31"/>
    <mergeCell ref="C32:G32"/>
    <mergeCell ref="C33:G33"/>
    <mergeCell ref="A22:F22"/>
    <mergeCell ref="E5:G7"/>
    <mergeCell ref="A1:G1"/>
    <mergeCell ref="A3:G3"/>
    <mergeCell ref="A7:B7"/>
    <mergeCell ref="E10:F10"/>
    <mergeCell ref="E11:G15"/>
    <mergeCell ref="A10:B10"/>
    <mergeCell ref="A11:C11"/>
    <mergeCell ref="A12:B12"/>
    <mergeCell ref="A13:B13"/>
    <mergeCell ref="A14:B14"/>
    <mergeCell ref="A15:B15"/>
    <mergeCell ref="A2:K2"/>
    <mergeCell ref="A9:C9"/>
    <mergeCell ref="E9:G9"/>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opLeftCell="A13" workbookViewId="0">
      <selection activeCell="E39" sqref="E39"/>
    </sheetView>
  </sheetViews>
  <sheetFormatPr baseColWidth="10" defaultRowHeight="14.4" x14ac:dyDescent="0.3"/>
  <cols>
    <col min="1" max="1" width="24.33203125" customWidth="1"/>
    <col min="2" max="2" width="23.44140625" customWidth="1"/>
    <col min="4" max="4" width="2.5546875" customWidth="1"/>
    <col min="5" max="5" width="19.44140625" customWidth="1"/>
  </cols>
  <sheetData>
    <row r="1" spans="1:13" ht="21" x14ac:dyDescent="0.4">
      <c r="A1" s="189" t="s">
        <v>51</v>
      </c>
      <c r="B1" s="189"/>
      <c r="C1" s="189"/>
      <c r="D1" s="189"/>
      <c r="E1" s="189"/>
      <c r="F1" s="189"/>
      <c r="G1" s="189"/>
      <c r="H1" s="35"/>
      <c r="I1" s="35"/>
      <c r="J1" s="35"/>
      <c r="K1" s="35"/>
    </row>
    <row r="2" spans="1:13" x14ac:dyDescent="0.3">
      <c r="A2" s="187"/>
      <c r="B2" s="187"/>
      <c r="C2" s="187"/>
      <c r="D2" s="187"/>
      <c r="E2" s="187"/>
      <c r="F2" s="187"/>
      <c r="G2" s="187"/>
      <c r="H2" s="187"/>
      <c r="I2" s="187"/>
      <c r="J2" s="187"/>
      <c r="K2" s="187"/>
    </row>
    <row r="3" spans="1:13" ht="14.4" customHeight="1" x14ac:dyDescent="0.3">
      <c r="A3" s="187" t="s">
        <v>57</v>
      </c>
      <c r="B3" s="187"/>
      <c r="C3" s="187"/>
      <c r="D3" s="187"/>
      <c r="E3" s="187"/>
      <c r="F3" s="187"/>
      <c r="G3" s="187"/>
      <c r="H3" s="36"/>
      <c r="I3" s="36"/>
      <c r="J3" s="36"/>
      <c r="K3" s="36"/>
    </row>
    <row r="4" spans="1:13" ht="14.4" customHeight="1" x14ac:dyDescent="0.3">
      <c r="A4" s="15"/>
      <c r="B4" s="15"/>
      <c r="C4" s="15"/>
      <c r="D4" s="15"/>
      <c r="E4" s="15"/>
      <c r="F4" s="15"/>
      <c r="G4" s="15"/>
      <c r="H4" s="15"/>
      <c r="I4" s="188" t="s">
        <v>32</v>
      </c>
      <c r="J4" s="188"/>
      <c r="K4" s="188"/>
      <c r="L4" s="188"/>
      <c r="M4" s="188"/>
    </row>
    <row r="5" spans="1:13" ht="18" x14ac:dyDescent="0.35">
      <c r="A5" s="19" t="s">
        <v>52</v>
      </c>
      <c r="B5" s="15"/>
      <c r="C5" s="15"/>
      <c r="D5" s="15"/>
      <c r="E5" s="15"/>
      <c r="F5" s="15"/>
      <c r="G5" s="15"/>
      <c r="H5" s="15"/>
      <c r="I5" s="188"/>
      <c r="J5" s="188"/>
      <c r="K5" s="188"/>
      <c r="L5" s="188"/>
      <c r="M5" s="188"/>
    </row>
    <row r="6" spans="1:13" x14ac:dyDescent="0.3">
      <c r="I6" s="188"/>
      <c r="J6" s="188"/>
      <c r="K6" s="188"/>
      <c r="L6" s="188"/>
      <c r="M6" s="188"/>
    </row>
    <row r="7" spans="1:13" ht="14.4" customHeight="1" x14ac:dyDescent="0.3">
      <c r="A7" s="53" t="s">
        <v>38</v>
      </c>
      <c r="B7" s="53" t="s">
        <v>45</v>
      </c>
      <c r="C7" s="207" t="s">
        <v>54</v>
      </c>
      <c r="D7" s="207"/>
      <c r="E7" s="207"/>
      <c r="F7" s="207"/>
      <c r="G7" s="207"/>
      <c r="I7" s="188"/>
      <c r="J7" s="188"/>
      <c r="K7" s="188"/>
      <c r="L7" s="188"/>
      <c r="M7" s="188"/>
    </row>
    <row r="8" spans="1:13" ht="14.4" customHeight="1" x14ac:dyDescent="0.3">
      <c r="A8" s="60" t="s">
        <v>55</v>
      </c>
      <c r="B8" s="61"/>
      <c r="C8" s="211"/>
      <c r="D8" s="211"/>
      <c r="E8" s="211"/>
      <c r="F8" s="211"/>
      <c r="G8" s="211"/>
      <c r="I8" s="188"/>
      <c r="J8" s="188"/>
      <c r="K8" s="188"/>
      <c r="L8" s="188"/>
      <c r="M8" s="188"/>
    </row>
    <row r="9" spans="1:13" ht="14.4" customHeight="1" x14ac:dyDescent="0.3">
      <c r="A9" s="62"/>
      <c r="B9" s="57"/>
      <c r="C9" s="204"/>
      <c r="D9" s="204"/>
      <c r="E9" s="204"/>
      <c r="F9" s="204"/>
      <c r="G9" s="204"/>
      <c r="I9" s="188"/>
      <c r="J9" s="188"/>
      <c r="K9" s="188"/>
      <c r="L9" s="188"/>
      <c r="M9" s="188"/>
    </row>
    <row r="10" spans="1:13" ht="14.4" customHeight="1" x14ac:dyDescent="0.3">
      <c r="A10" s="62"/>
      <c r="B10" s="57"/>
      <c r="C10" s="204"/>
      <c r="D10" s="204"/>
      <c r="E10" s="204"/>
      <c r="F10" s="204"/>
      <c r="G10" s="204"/>
      <c r="I10" s="188"/>
      <c r="J10" s="188"/>
      <c r="K10" s="188"/>
      <c r="L10" s="188"/>
      <c r="M10" s="188"/>
    </row>
    <row r="11" spans="1:13" ht="14.4" customHeight="1" x14ac:dyDescent="0.3">
      <c r="A11" s="62"/>
      <c r="B11" s="57"/>
      <c r="C11" s="204"/>
      <c r="D11" s="204"/>
      <c r="E11" s="204"/>
      <c r="F11" s="204"/>
      <c r="G11" s="204"/>
      <c r="I11" s="188"/>
      <c r="J11" s="188"/>
      <c r="K11" s="188"/>
      <c r="L11" s="188"/>
      <c r="M11" s="188"/>
    </row>
    <row r="12" spans="1:13" ht="14.4" customHeight="1" x14ac:dyDescent="0.3">
      <c r="A12" s="60" t="s">
        <v>56</v>
      </c>
      <c r="B12" s="61"/>
      <c r="C12" s="211"/>
      <c r="D12" s="211"/>
      <c r="E12" s="211"/>
      <c r="F12" s="211"/>
      <c r="G12" s="211"/>
      <c r="I12" s="188"/>
      <c r="J12" s="188"/>
      <c r="K12" s="188"/>
      <c r="L12" s="188"/>
      <c r="M12" s="188"/>
    </row>
    <row r="13" spans="1:13" ht="14.4" customHeight="1" x14ac:dyDescent="0.3">
      <c r="A13" s="62"/>
      <c r="B13" s="57"/>
      <c r="C13" s="204"/>
      <c r="D13" s="204"/>
      <c r="E13" s="204"/>
      <c r="F13" s="204"/>
      <c r="G13" s="204"/>
      <c r="I13" s="188"/>
      <c r="J13" s="188"/>
      <c r="K13" s="188"/>
      <c r="L13" s="188"/>
      <c r="M13" s="188"/>
    </row>
    <row r="14" spans="1:13" ht="14.4" customHeight="1" x14ac:dyDescent="0.3">
      <c r="A14" s="63"/>
      <c r="B14" s="58"/>
      <c r="C14" s="204"/>
      <c r="D14" s="204"/>
      <c r="E14" s="204"/>
      <c r="F14" s="204"/>
      <c r="G14" s="204"/>
      <c r="I14" s="188"/>
      <c r="J14" s="188"/>
      <c r="K14" s="188"/>
      <c r="L14" s="188"/>
      <c r="M14" s="188"/>
    </row>
    <row r="15" spans="1:13" ht="14.4" customHeight="1" x14ac:dyDescent="0.3">
      <c r="A15" s="64" t="s">
        <v>59</v>
      </c>
      <c r="B15" s="61"/>
      <c r="C15" s="211"/>
      <c r="D15" s="211"/>
      <c r="E15" s="211"/>
      <c r="F15" s="211"/>
      <c r="G15" s="211"/>
      <c r="I15" s="188"/>
      <c r="J15" s="188"/>
      <c r="K15" s="188"/>
      <c r="L15" s="188"/>
      <c r="M15" s="188"/>
    </row>
    <row r="16" spans="1:13" ht="14.4" customHeight="1" x14ac:dyDescent="0.3">
      <c r="A16" s="62"/>
      <c r="B16" s="57"/>
      <c r="C16" s="204"/>
      <c r="D16" s="204"/>
      <c r="E16" s="204"/>
      <c r="F16" s="204"/>
      <c r="G16" s="204"/>
      <c r="I16" s="188"/>
      <c r="J16" s="188"/>
      <c r="K16" s="188"/>
      <c r="L16" s="188"/>
      <c r="M16" s="188"/>
    </row>
    <row r="17" spans="1:13" ht="14.4" customHeight="1" x14ac:dyDescent="0.3">
      <c r="A17" s="63"/>
      <c r="B17" s="58"/>
      <c r="C17" s="204"/>
      <c r="D17" s="204"/>
      <c r="E17" s="204"/>
      <c r="F17" s="204"/>
      <c r="G17" s="204"/>
      <c r="I17" s="188"/>
      <c r="J17" s="188"/>
      <c r="K17" s="188"/>
      <c r="L17" s="188"/>
      <c r="M17" s="188"/>
    </row>
    <row r="18" spans="1:13" ht="14.4" customHeight="1" x14ac:dyDescent="0.3">
      <c r="A18" s="63"/>
      <c r="B18" s="57"/>
      <c r="C18" s="204"/>
      <c r="D18" s="204"/>
      <c r="E18" s="204"/>
      <c r="F18" s="204"/>
      <c r="G18" s="204"/>
      <c r="I18" s="188"/>
      <c r="J18" s="188"/>
      <c r="K18" s="188"/>
      <c r="L18" s="188"/>
      <c r="M18" s="188"/>
    </row>
    <row r="19" spans="1:13" ht="14.4" customHeight="1" x14ac:dyDescent="0.3">
      <c r="A19" s="55" t="s">
        <v>26</v>
      </c>
      <c r="B19" s="56">
        <f>SUM(B8:B18)</f>
        <v>0</v>
      </c>
      <c r="C19" s="205"/>
      <c r="D19" s="205"/>
      <c r="E19" s="205"/>
      <c r="F19" s="205"/>
      <c r="G19" s="205"/>
      <c r="I19" s="188"/>
      <c r="J19" s="188"/>
      <c r="K19" s="188"/>
      <c r="L19" s="188"/>
      <c r="M19" s="188"/>
    </row>
    <row r="20" spans="1:13" ht="14.4" customHeight="1" x14ac:dyDescent="0.3"/>
    <row r="21" spans="1:13" ht="14.4" customHeight="1" x14ac:dyDescent="0.3">
      <c r="A21" s="203" t="s">
        <v>58</v>
      </c>
      <c r="B21" s="203"/>
      <c r="C21" s="203"/>
      <c r="D21" s="203"/>
      <c r="E21" s="203"/>
      <c r="F21" s="203"/>
      <c r="G21" s="203"/>
    </row>
    <row r="22" spans="1:13" ht="14.4" customHeight="1" x14ac:dyDescent="0.3"/>
    <row r="23" spans="1:13" ht="18" x14ac:dyDescent="0.35">
      <c r="A23" s="19" t="s">
        <v>61</v>
      </c>
      <c r="B23" s="15"/>
      <c r="C23" s="15"/>
      <c r="D23" s="15"/>
      <c r="E23" s="15"/>
      <c r="F23" s="15"/>
      <c r="G23" s="15"/>
      <c r="H23" s="15"/>
    </row>
    <row r="25" spans="1:13" x14ac:dyDescent="0.3">
      <c r="A25" s="53" t="s">
        <v>38</v>
      </c>
      <c r="B25" s="53" t="s">
        <v>45</v>
      </c>
      <c r="C25" s="207" t="s">
        <v>54</v>
      </c>
      <c r="D25" s="207"/>
      <c r="E25" s="207"/>
      <c r="F25" s="207"/>
      <c r="G25" s="207"/>
    </row>
    <row r="26" spans="1:13" x14ac:dyDescent="0.3">
      <c r="A26" s="60" t="s">
        <v>62</v>
      </c>
      <c r="B26" s="61"/>
      <c r="C26" s="211"/>
      <c r="D26" s="211"/>
      <c r="E26" s="211"/>
      <c r="F26" s="211"/>
      <c r="G26" s="211"/>
    </row>
    <row r="27" spans="1:13" x14ac:dyDescent="0.3">
      <c r="A27" s="62"/>
      <c r="B27" s="57"/>
      <c r="C27" s="204"/>
      <c r="D27" s="204"/>
      <c r="E27" s="204"/>
      <c r="F27" s="204"/>
      <c r="G27" s="204"/>
    </row>
    <row r="28" spans="1:13" x14ac:dyDescent="0.3">
      <c r="A28" s="62"/>
      <c r="B28" s="57"/>
      <c r="C28" s="204"/>
      <c r="D28" s="204"/>
      <c r="E28" s="204"/>
      <c r="F28" s="204"/>
      <c r="G28" s="204"/>
    </row>
    <row r="29" spans="1:13" x14ac:dyDescent="0.3">
      <c r="A29" s="62"/>
      <c r="B29" s="57"/>
      <c r="C29" s="204"/>
      <c r="D29" s="204"/>
      <c r="E29" s="204"/>
      <c r="F29" s="204"/>
      <c r="G29" s="204"/>
    </row>
    <row r="30" spans="1:13" x14ac:dyDescent="0.3">
      <c r="A30" s="60" t="s">
        <v>63</v>
      </c>
      <c r="B30" s="61"/>
      <c r="C30" s="211"/>
      <c r="D30" s="211"/>
      <c r="E30" s="211"/>
      <c r="F30" s="211"/>
      <c r="G30" s="211"/>
    </row>
    <row r="31" spans="1:13" x14ac:dyDescent="0.3">
      <c r="A31" s="62"/>
      <c r="B31" s="57"/>
      <c r="C31" s="204"/>
      <c r="D31" s="204"/>
      <c r="E31" s="204"/>
      <c r="F31" s="204"/>
      <c r="G31" s="204"/>
    </row>
    <row r="32" spans="1:13" x14ac:dyDescent="0.3">
      <c r="A32" s="58"/>
      <c r="B32" s="58"/>
      <c r="C32" s="204"/>
      <c r="D32" s="204"/>
      <c r="E32" s="204"/>
      <c r="F32" s="204"/>
      <c r="G32" s="204"/>
    </row>
    <row r="33" spans="1:7" x14ac:dyDescent="0.3">
      <c r="A33" s="64" t="s">
        <v>64</v>
      </c>
      <c r="B33" s="61"/>
      <c r="C33" s="211"/>
      <c r="D33" s="211"/>
      <c r="E33" s="211"/>
      <c r="F33" s="211"/>
      <c r="G33" s="211"/>
    </row>
    <row r="34" spans="1:7" x14ac:dyDescent="0.3">
      <c r="A34" s="62"/>
      <c r="B34" s="57"/>
      <c r="C34" s="204"/>
      <c r="D34" s="204"/>
      <c r="E34" s="204"/>
      <c r="F34" s="204"/>
      <c r="G34" s="204"/>
    </row>
    <row r="35" spans="1:7" x14ac:dyDescent="0.3">
      <c r="A35" s="58"/>
      <c r="B35" s="58"/>
      <c r="C35" s="204"/>
      <c r="D35" s="204"/>
      <c r="E35" s="204"/>
      <c r="F35" s="204"/>
      <c r="G35" s="204"/>
    </row>
    <row r="36" spans="1:7" x14ac:dyDescent="0.3">
      <c r="A36" s="63"/>
      <c r="B36" s="58"/>
      <c r="C36" s="204"/>
      <c r="D36" s="204"/>
      <c r="E36" s="204"/>
      <c r="F36" s="204"/>
      <c r="G36" s="204"/>
    </row>
    <row r="37" spans="1:7" x14ac:dyDescent="0.3">
      <c r="A37" s="55" t="s">
        <v>26</v>
      </c>
      <c r="B37" s="56">
        <f>SUM(B26:B36)</f>
        <v>0</v>
      </c>
      <c r="C37" s="205"/>
      <c r="D37" s="205"/>
      <c r="E37" s="205"/>
      <c r="F37" s="205"/>
      <c r="G37" s="205"/>
    </row>
  </sheetData>
  <mergeCells count="31">
    <mergeCell ref="C29:G29"/>
    <mergeCell ref="C30:G30"/>
    <mergeCell ref="C31:G31"/>
    <mergeCell ref="C32:G32"/>
    <mergeCell ref="C33:G33"/>
    <mergeCell ref="A21:G21"/>
    <mergeCell ref="C7:G7"/>
    <mergeCell ref="C8:G8"/>
    <mergeCell ref="C9:G9"/>
    <mergeCell ref="C10:G10"/>
    <mergeCell ref="C18:G18"/>
    <mergeCell ref="C19:G19"/>
    <mergeCell ref="C15:G15"/>
    <mergeCell ref="C16:G16"/>
    <mergeCell ref="C17:G17"/>
    <mergeCell ref="C36:G36"/>
    <mergeCell ref="C37:G37"/>
    <mergeCell ref="A1:G1"/>
    <mergeCell ref="A2:K2"/>
    <mergeCell ref="A3:G3"/>
    <mergeCell ref="C11:G11"/>
    <mergeCell ref="C12:G12"/>
    <mergeCell ref="C13:G13"/>
    <mergeCell ref="C14:G14"/>
    <mergeCell ref="C35:G35"/>
    <mergeCell ref="C34:G34"/>
    <mergeCell ref="I4:M19"/>
    <mergeCell ref="C25:G25"/>
    <mergeCell ref="C26:G26"/>
    <mergeCell ref="C27:G27"/>
    <mergeCell ref="C28:G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E20" sqref="E20"/>
    </sheetView>
  </sheetViews>
  <sheetFormatPr baseColWidth="10" defaultRowHeight="14.4" x14ac:dyDescent="0.3"/>
  <cols>
    <col min="1" max="1" width="30.33203125" customWidth="1"/>
    <col min="2" max="2" width="15.109375" customWidth="1"/>
    <col min="3" max="3" width="14.109375" customWidth="1"/>
    <col min="4" max="7" width="9.21875" customWidth="1"/>
  </cols>
  <sheetData>
    <row r="1" spans="1:13" ht="21" x14ac:dyDescent="0.4">
      <c r="A1" s="189" t="s">
        <v>65</v>
      </c>
      <c r="B1" s="189"/>
      <c r="C1" s="189"/>
      <c r="D1" s="189"/>
      <c r="E1" s="189"/>
      <c r="F1" s="189"/>
      <c r="G1" s="189"/>
      <c r="H1" s="35"/>
      <c r="I1" s="35"/>
      <c r="J1" s="35"/>
      <c r="K1" s="35"/>
    </row>
    <row r="2" spans="1:13" x14ac:dyDescent="0.3">
      <c r="A2" s="187"/>
      <c r="B2" s="187"/>
      <c r="C2" s="187"/>
      <c r="D2" s="187"/>
      <c r="E2" s="187"/>
      <c r="F2" s="187"/>
      <c r="G2" s="187"/>
      <c r="H2" s="187"/>
      <c r="I2" s="187"/>
      <c r="J2" s="187"/>
      <c r="K2" s="187"/>
    </row>
    <row r="3" spans="1:13" ht="37.200000000000003" customHeight="1" x14ac:dyDescent="0.3">
      <c r="A3" s="206" t="s">
        <v>72</v>
      </c>
      <c r="B3" s="206"/>
      <c r="C3" s="206"/>
      <c r="D3" s="206"/>
      <c r="E3" s="206"/>
      <c r="F3" s="206"/>
      <c r="G3" s="206"/>
      <c r="H3" s="36"/>
      <c r="I3" s="36"/>
      <c r="J3" s="36"/>
      <c r="K3" s="36"/>
    </row>
    <row r="4" spans="1:13" x14ac:dyDescent="0.3">
      <c r="A4" s="59"/>
      <c r="B4" s="59"/>
      <c r="C4" s="59"/>
      <c r="D4" s="59"/>
      <c r="E4" s="59"/>
      <c r="F4" s="59"/>
      <c r="G4" s="59"/>
      <c r="H4" s="36"/>
      <c r="I4" s="36"/>
      <c r="J4" s="36"/>
      <c r="K4" s="36"/>
    </row>
    <row r="5" spans="1:13" x14ac:dyDescent="0.3">
      <c r="A5" s="192" t="s">
        <v>68</v>
      </c>
      <c r="B5" s="192"/>
      <c r="C5" s="192"/>
      <c r="D5" s="192"/>
      <c r="E5" s="192"/>
      <c r="F5" s="192"/>
      <c r="G5" s="192"/>
      <c r="H5" s="15"/>
      <c r="I5" s="188" t="s">
        <v>32</v>
      </c>
      <c r="J5" s="188"/>
      <c r="K5" s="188"/>
      <c r="L5" s="188"/>
      <c r="M5" s="188"/>
    </row>
    <row r="6" spans="1:13" x14ac:dyDescent="0.3">
      <c r="I6" s="188"/>
      <c r="J6" s="188"/>
      <c r="K6" s="188"/>
      <c r="L6" s="188"/>
      <c r="M6" s="188"/>
    </row>
    <row r="7" spans="1:13" ht="25.2" customHeight="1" x14ac:dyDescent="0.3">
      <c r="A7" s="65" t="s">
        <v>66</v>
      </c>
      <c r="B7" s="65" t="s">
        <v>45</v>
      </c>
      <c r="C7" s="74" t="s">
        <v>67</v>
      </c>
      <c r="D7" s="65">
        <v>2021</v>
      </c>
      <c r="E7" s="65">
        <v>2022</v>
      </c>
      <c r="F7" s="65">
        <v>2023</v>
      </c>
      <c r="G7" s="65">
        <v>2024</v>
      </c>
      <c r="I7" s="188"/>
      <c r="J7" s="188"/>
      <c r="K7" s="188"/>
      <c r="L7" s="188"/>
      <c r="M7" s="188"/>
    </row>
    <row r="8" spans="1:13" ht="32.4" customHeight="1" x14ac:dyDescent="0.3">
      <c r="A8" s="71" t="s">
        <v>71</v>
      </c>
      <c r="B8" s="72">
        <v>1500</v>
      </c>
      <c r="C8" s="75" t="s">
        <v>70</v>
      </c>
      <c r="D8" s="73">
        <f>$B$8/(3*12)*6</f>
        <v>250</v>
      </c>
      <c r="E8" s="73">
        <f>$B$8/(3*12)*12</f>
        <v>500</v>
      </c>
      <c r="F8" s="73">
        <f>$B$8/(3*12)*12</f>
        <v>500</v>
      </c>
      <c r="G8" s="73">
        <f>$B$8/(3*12)*6</f>
        <v>250</v>
      </c>
      <c r="I8" s="188"/>
      <c r="J8" s="188"/>
      <c r="K8" s="188"/>
      <c r="L8" s="188"/>
      <c r="M8" s="188"/>
    </row>
    <row r="9" spans="1:13" ht="14.4" customHeight="1" x14ac:dyDescent="0.3">
      <c r="A9" s="66"/>
      <c r="B9" s="67"/>
      <c r="C9" s="76"/>
      <c r="D9" s="68"/>
      <c r="E9" s="68"/>
      <c r="F9" s="68"/>
      <c r="G9" s="68"/>
      <c r="I9" s="188"/>
      <c r="J9" s="188"/>
      <c r="K9" s="188"/>
      <c r="L9" s="188"/>
      <c r="M9" s="188"/>
    </row>
    <row r="10" spans="1:13" ht="14.4" customHeight="1" x14ac:dyDescent="0.3">
      <c r="A10" s="66"/>
      <c r="B10" s="67"/>
      <c r="C10" s="76"/>
      <c r="D10" s="68"/>
      <c r="E10" s="68"/>
      <c r="F10" s="68"/>
      <c r="G10" s="68"/>
      <c r="I10" s="188"/>
      <c r="J10" s="188"/>
      <c r="K10" s="188"/>
      <c r="L10" s="188"/>
      <c r="M10" s="188"/>
    </row>
    <row r="11" spans="1:13" ht="14.4" customHeight="1" x14ac:dyDescent="0.3">
      <c r="A11" s="66"/>
      <c r="B11" s="67"/>
      <c r="C11" s="76"/>
      <c r="D11" s="68"/>
      <c r="E11" s="68"/>
      <c r="F11" s="68"/>
      <c r="G11" s="68"/>
      <c r="I11" s="188"/>
      <c r="J11" s="188"/>
      <c r="K11" s="188"/>
      <c r="L11" s="188"/>
      <c r="M11" s="188"/>
    </row>
    <row r="12" spans="1:13" ht="14.4" customHeight="1" x14ac:dyDescent="0.3">
      <c r="A12" s="69"/>
      <c r="B12" s="70"/>
      <c r="C12" s="76"/>
      <c r="D12" s="68"/>
      <c r="E12" s="68"/>
      <c r="F12" s="68"/>
      <c r="G12" s="68"/>
      <c r="I12" s="188"/>
      <c r="J12" s="188"/>
      <c r="K12" s="188"/>
      <c r="L12" s="188"/>
      <c r="M12" s="188"/>
    </row>
    <row r="13" spans="1:13" ht="14.4" customHeight="1" x14ac:dyDescent="0.3">
      <c r="A13" s="66"/>
      <c r="B13" s="67"/>
      <c r="C13" s="76"/>
      <c r="D13" s="68"/>
      <c r="E13" s="68"/>
      <c r="F13" s="68"/>
      <c r="G13" s="68"/>
      <c r="I13" s="188"/>
      <c r="J13" s="188"/>
      <c r="K13" s="188"/>
      <c r="L13" s="188"/>
      <c r="M13" s="188"/>
    </row>
    <row r="14" spans="1:13" ht="14.4" customHeight="1" x14ac:dyDescent="0.3">
      <c r="A14" s="69"/>
      <c r="B14" s="70"/>
      <c r="C14" s="76"/>
      <c r="D14" s="68"/>
      <c r="E14" s="68"/>
      <c r="F14" s="68"/>
      <c r="G14" s="68"/>
      <c r="I14" s="188"/>
      <c r="J14" s="188"/>
      <c r="K14" s="188"/>
      <c r="L14" s="188"/>
      <c r="M14" s="188"/>
    </row>
    <row r="15" spans="1:13" ht="14.4" customHeight="1" x14ac:dyDescent="0.3">
      <c r="A15" s="69"/>
      <c r="B15" s="70"/>
      <c r="C15" s="76"/>
      <c r="D15" s="68"/>
      <c r="E15" s="68"/>
      <c r="F15" s="68"/>
      <c r="G15" s="68"/>
      <c r="I15" s="188"/>
      <c r="J15" s="188"/>
      <c r="K15" s="188"/>
      <c r="L15" s="188"/>
      <c r="M15" s="188"/>
    </row>
    <row r="16" spans="1:13" ht="14.4" customHeight="1" x14ac:dyDescent="0.3">
      <c r="A16" s="55" t="s">
        <v>26</v>
      </c>
      <c r="B16" s="56">
        <f>SUM(B9:B15)</f>
        <v>0</v>
      </c>
      <c r="C16" s="77"/>
      <c r="D16" s="56">
        <f>SUM(D9:D15)</f>
        <v>0</v>
      </c>
      <c r="E16" s="56">
        <f>SUM(E9:E15)</f>
        <v>0</v>
      </c>
      <c r="F16" s="56">
        <f>SUM(F9:F15)</f>
        <v>0</v>
      </c>
      <c r="G16" s="56">
        <f>SUM(G9:G15)</f>
        <v>0</v>
      </c>
      <c r="I16" s="188"/>
      <c r="J16" s="188"/>
      <c r="K16" s="188"/>
      <c r="L16" s="188"/>
      <c r="M16" s="188"/>
    </row>
    <row r="17" spans="1:7" ht="14.4" customHeight="1" x14ac:dyDescent="0.3"/>
    <row r="18" spans="1:7" ht="14.4" customHeight="1" x14ac:dyDescent="0.3">
      <c r="A18" s="203" t="s">
        <v>69</v>
      </c>
      <c r="B18" s="203"/>
      <c r="C18" s="203"/>
      <c r="D18" s="203"/>
      <c r="E18" s="203"/>
      <c r="F18" s="203"/>
      <c r="G18" s="203"/>
    </row>
  </sheetData>
  <mergeCells count="6">
    <mergeCell ref="A5:G5"/>
    <mergeCell ref="A18:G18"/>
    <mergeCell ref="A1:G1"/>
    <mergeCell ref="A2:K2"/>
    <mergeCell ref="A3:G3"/>
    <mergeCell ref="I5:M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23"/>
  <sheetViews>
    <sheetView topLeftCell="A16" workbookViewId="0">
      <selection activeCell="A22" sqref="A22:G22"/>
    </sheetView>
  </sheetViews>
  <sheetFormatPr baseColWidth="10" defaultColWidth="8.44140625" defaultRowHeight="15.6" x14ac:dyDescent="0.3"/>
  <cols>
    <col min="1" max="1" width="55.6640625" style="83" customWidth="1"/>
    <col min="2" max="2" width="14.109375" style="84" customWidth="1"/>
    <col min="3" max="3" width="9.109375" style="84" customWidth="1"/>
    <col min="4" max="4" width="1.88671875" style="83" customWidth="1"/>
    <col min="5" max="5" width="47.33203125" style="83" customWidth="1"/>
    <col min="6" max="6" width="15.109375" style="115" customWidth="1"/>
    <col min="7" max="7" width="10.6640625" style="116" customWidth="1"/>
    <col min="8" max="8" width="12.5546875" style="83" bestFit="1" customWidth="1"/>
    <col min="9" max="9" width="11" style="83" customWidth="1"/>
    <col min="10" max="10" width="15" style="83" customWidth="1"/>
    <col min="11" max="237" width="11" style="83" customWidth="1"/>
    <col min="238" max="238" width="48.109375" style="83" customWidth="1"/>
    <col min="239" max="239" width="14.109375" style="83" customWidth="1"/>
    <col min="240" max="240" width="3.44140625" style="83" customWidth="1"/>
    <col min="241" max="241" width="54" style="83" customWidth="1"/>
    <col min="242" max="16384" width="8.44140625" style="83"/>
  </cols>
  <sheetData>
    <row r="1" spans="1:242" s="82" customFormat="1" ht="48" customHeight="1" x14ac:dyDescent="0.3">
      <c r="A1" s="118" t="s">
        <v>73</v>
      </c>
      <c r="B1" s="78"/>
      <c r="C1" s="78"/>
      <c r="D1" s="78"/>
      <c r="E1" s="78"/>
      <c r="F1" s="78"/>
      <c r="G1" s="78"/>
      <c r="H1" s="78"/>
      <c r="I1" s="79"/>
      <c r="J1" s="79"/>
      <c r="K1" s="79"/>
      <c r="L1" s="79"/>
      <c r="M1" s="79"/>
      <c r="N1" s="79"/>
      <c r="O1" s="79"/>
      <c r="P1" s="79"/>
      <c r="Q1" s="80"/>
      <c r="R1" s="79"/>
      <c r="S1" s="79"/>
      <c r="T1" s="81"/>
      <c r="U1" s="80"/>
      <c r="V1" s="79"/>
      <c r="W1" s="79"/>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row>
    <row r="2" spans="1:242" ht="18" x14ac:dyDescent="0.3">
      <c r="D2" s="85"/>
      <c r="E2" s="85"/>
      <c r="F2" s="86"/>
      <c r="G2" s="87"/>
      <c r="H2" s="78"/>
      <c r="I2" s="78"/>
      <c r="J2" s="78"/>
      <c r="K2" s="78"/>
      <c r="L2" s="78"/>
      <c r="M2" s="78"/>
      <c r="N2" s="78"/>
      <c r="O2" s="78"/>
      <c r="P2" s="78"/>
      <c r="Q2" s="78"/>
      <c r="R2" s="78"/>
      <c r="S2" s="78"/>
      <c r="T2" s="78"/>
      <c r="U2" s="78"/>
      <c r="V2" s="78"/>
      <c r="W2" s="78"/>
    </row>
    <row r="3" spans="1:242" ht="21" x14ac:dyDescent="0.3">
      <c r="A3" s="212" t="s">
        <v>179</v>
      </c>
      <c r="B3" s="213"/>
      <c r="C3" s="213"/>
      <c r="D3" s="213"/>
      <c r="E3" s="213"/>
      <c r="F3" s="213"/>
      <c r="G3" s="213"/>
      <c r="H3" s="78"/>
      <c r="I3" s="78"/>
      <c r="J3" s="78"/>
      <c r="K3" s="78"/>
      <c r="L3" s="78"/>
      <c r="M3" s="78"/>
      <c r="N3" s="78"/>
      <c r="O3" s="78"/>
      <c r="P3" s="78"/>
      <c r="Q3" s="78"/>
      <c r="R3" s="78"/>
      <c r="S3" s="78"/>
      <c r="T3" s="78"/>
      <c r="U3" s="78"/>
      <c r="V3" s="78"/>
      <c r="W3" s="7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row>
    <row r="4" spans="1:242" ht="21" x14ac:dyDescent="0.3">
      <c r="A4" s="231" t="s">
        <v>85</v>
      </c>
      <c r="B4" s="212"/>
      <c r="C4" s="212"/>
      <c r="D4" s="212"/>
      <c r="E4" s="212"/>
      <c r="F4" s="212"/>
      <c r="G4" s="212"/>
      <c r="H4" s="78"/>
      <c r="I4" s="78"/>
      <c r="J4" s="78"/>
      <c r="K4" s="78"/>
      <c r="L4" s="78"/>
      <c r="M4" s="78"/>
      <c r="N4" s="78"/>
      <c r="O4" s="78"/>
      <c r="P4" s="78"/>
      <c r="Q4" s="78"/>
      <c r="R4" s="78"/>
      <c r="S4" s="78"/>
      <c r="T4" s="78"/>
      <c r="U4" s="78"/>
      <c r="V4" s="78"/>
      <c r="W4" s="7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row>
    <row r="5" spans="1:242" ht="21" x14ac:dyDescent="0.3">
      <c r="A5" s="89"/>
      <c r="B5" s="90"/>
      <c r="C5" s="90"/>
      <c r="D5" s="89"/>
      <c r="E5" s="89"/>
      <c r="F5" s="91"/>
      <c r="G5" s="89"/>
      <c r="H5" s="78"/>
      <c r="I5" s="78"/>
      <c r="J5" s="78"/>
      <c r="K5" s="78"/>
      <c r="L5" s="78"/>
      <c r="M5" s="78"/>
      <c r="N5" s="78"/>
      <c r="O5" s="78"/>
      <c r="P5" s="78"/>
      <c r="Q5" s="78"/>
      <c r="R5" s="78"/>
      <c r="S5" s="78"/>
      <c r="T5" s="78"/>
      <c r="U5" s="78"/>
      <c r="V5" s="78"/>
      <c r="W5" s="78"/>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row>
    <row r="6" spans="1:242" ht="18" x14ac:dyDescent="0.3">
      <c r="A6" s="93" t="s">
        <v>74</v>
      </c>
      <c r="B6" s="94" t="s">
        <v>45</v>
      </c>
      <c r="C6" s="119" t="s">
        <v>13</v>
      </c>
      <c r="D6" s="214"/>
      <c r="E6" s="93" t="s">
        <v>75</v>
      </c>
      <c r="F6" s="95" t="s">
        <v>45</v>
      </c>
      <c r="G6" s="96" t="s">
        <v>13</v>
      </c>
      <c r="H6" s="78"/>
      <c r="I6" s="188" t="s">
        <v>32</v>
      </c>
      <c r="J6" s="188"/>
      <c r="K6" s="188"/>
      <c r="L6" s="188"/>
      <c r="M6" s="188"/>
      <c r="N6" s="78"/>
      <c r="O6" s="78"/>
      <c r="P6" s="78"/>
      <c r="Q6" s="78"/>
      <c r="R6" s="78"/>
      <c r="S6" s="78"/>
      <c r="T6" s="78"/>
      <c r="U6" s="78"/>
      <c r="V6" s="78"/>
      <c r="W6" s="78"/>
    </row>
    <row r="7" spans="1:242" ht="18" x14ac:dyDescent="0.3">
      <c r="A7" s="97"/>
      <c r="B7" s="98"/>
      <c r="C7" s="120"/>
      <c r="D7" s="215"/>
      <c r="E7" s="97"/>
      <c r="F7" s="99"/>
      <c r="G7" s="100"/>
      <c r="H7" s="78"/>
      <c r="I7" s="188"/>
      <c r="J7" s="188"/>
      <c r="K7" s="188"/>
      <c r="L7" s="188"/>
      <c r="M7" s="188"/>
      <c r="N7" s="78"/>
      <c r="O7" s="78"/>
      <c r="P7" s="78"/>
      <c r="Q7" s="78"/>
      <c r="R7" s="78"/>
      <c r="S7" s="78"/>
      <c r="T7" s="78"/>
      <c r="U7" s="78"/>
      <c r="V7" s="78"/>
      <c r="W7" s="78"/>
    </row>
    <row r="8" spans="1:242" ht="18" x14ac:dyDescent="0.3">
      <c r="A8" s="130" t="s">
        <v>76</v>
      </c>
      <c r="B8" s="131" t="e">
        <f>SUM(B9:B12)</f>
        <v>#DIV/0!</v>
      </c>
      <c r="C8" s="121"/>
      <c r="D8" s="215"/>
      <c r="E8" s="130" t="s">
        <v>77</v>
      </c>
      <c r="F8" s="132" t="e">
        <f>SUM(F9:F14)</f>
        <v>#DIV/0!</v>
      </c>
      <c r="G8" s="133" t="e">
        <f>F8/B20</f>
        <v>#DIV/0!</v>
      </c>
      <c r="H8" s="78"/>
      <c r="I8" s="188"/>
      <c r="J8" s="188"/>
      <c r="K8" s="188"/>
      <c r="L8" s="188"/>
      <c r="M8" s="188"/>
      <c r="N8" s="78"/>
      <c r="O8" s="78"/>
      <c r="P8" s="78"/>
      <c r="Q8" s="78"/>
      <c r="R8" s="78"/>
      <c r="S8" s="78"/>
      <c r="T8" s="78"/>
      <c r="U8" s="78"/>
      <c r="V8" s="78"/>
      <c r="W8" s="78"/>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row>
    <row r="9" spans="1:242" ht="18" x14ac:dyDescent="0.3">
      <c r="A9" s="101" t="s">
        <v>78</v>
      </c>
      <c r="B9" s="102">
        <f>Salaires!F113</f>
        <v>0</v>
      </c>
      <c r="C9" s="134" t="e">
        <f t="shared" ref="C9:C14" si="0">B9/$B$20</f>
        <v>#DIV/0!</v>
      </c>
      <c r="D9" s="215"/>
      <c r="E9" s="103" t="s">
        <v>91</v>
      </c>
      <c r="F9" s="154" t="e">
        <f>$B$20*G9</f>
        <v>#DIV/0!</v>
      </c>
      <c r="G9" s="123">
        <v>0.85</v>
      </c>
      <c r="H9" s="78"/>
      <c r="I9" s="188"/>
      <c r="J9" s="188"/>
      <c r="K9" s="188"/>
      <c r="L9" s="188"/>
      <c r="M9" s="188"/>
      <c r="N9" s="78"/>
      <c r="O9" s="78"/>
      <c r="P9" s="78"/>
      <c r="Q9" s="78"/>
      <c r="R9" s="78"/>
      <c r="S9" s="78"/>
      <c r="T9" s="78"/>
      <c r="U9" s="78"/>
      <c r="V9" s="78"/>
      <c r="W9" s="78"/>
    </row>
    <row r="10" spans="1:242" ht="18" x14ac:dyDescent="0.3">
      <c r="A10" s="101" t="s">
        <v>89</v>
      </c>
      <c r="B10" s="102" t="e">
        <f>'Déplacements, mission'!G22+'Déplacements, mission'!B39</f>
        <v>#DIV/0!</v>
      </c>
      <c r="C10" s="134" t="e">
        <f t="shared" si="0"/>
        <v>#DIV/0!</v>
      </c>
      <c r="D10" s="215"/>
      <c r="E10" s="103" t="s">
        <v>140</v>
      </c>
      <c r="F10" s="104">
        <v>5000</v>
      </c>
      <c r="G10" s="123" t="e">
        <f>F10/B20</f>
        <v>#DIV/0!</v>
      </c>
      <c r="H10" s="78"/>
      <c r="I10" s="188"/>
      <c r="J10" s="188"/>
      <c r="K10" s="188"/>
      <c r="L10" s="188"/>
      <c r="M10" s="188"/>
      <c r="N10" s="78"/>
      <c r="O10" s="78"/>
      <c r="P10" s="78"/>
      <c r="Q10" s="78"/>
      <c r="R10" s="78"/>
      <c r="S10" s="78"/>
      <c r="T10" s="78"/>
      <c r="U10" s="78"/>
      <c r="V10" s="78"/>
      <c r="W10" s="78"/>
    </row>
    <row r="11" spans="1:242" ht="18" x14ac:dyDescent="0.3">
      <c r="A11" s="101" t="s">
        <v>86</v>
      </c>
      <c r="B11" s="102">
        <f>'Frais directs'!B19</f>
        <v>0</v>
      </c>
      <c r="C11" s="134" t="e">
        <f t="shared" si="0"/>
        <v>#DIV/0!</v>
      </c>
      <c r="D11" s="215"/>
      <c r="E11" s="103"/>
      <c r="F11" s="104"/>
      <c r="G11" s="105"/>
      <c r="H11" s="78"/>
      <c r="I11" s="188"/>
      <c r="J11" s="188"/>
      <c r="K11" s="188"/>
      <c r="L11" s="188"/>
      <c r="M11" s="188"/>
      <c r="N11" s="78"/>
      <c r="O11" s="78"/>
      <c r="P11" s="78"/>
      <c r="Q11" s="78"/>
      <c r="R11" s="78"/>
      <c r="S11" s="78"/>
      <c r="T11" s="78"/>
      <c r="U11" s="78"/>
      <c r="V11" s="78"/>
      <c r="W11" s="78"/>
    </row>
    <row r="12" spans="1:242" ht="18" x14ac:dyDescent="0.3">
      <c r="A12" s="101" t="s">
        <v>87</v>
      </c>
      <c r="B12" s="102">
        <f>'Frais directs'!B37</f>
        <v>0</v>
      </c>
      <c r="C12" s="134" t="e">
        <f t="shared" si="0"/>
        <v>#DIV/0!</v>
      </c>
      <c r="D12" s="215"/>
      <c r="E12" s="103"/>
      <c r="F12" s="104"/>
      <c r="G12" s="105"/>
      <c r="H12" s="78"/>
      <c r="I12" s="188"/>
      <c r="J12" s="188"/>
      <c r="K12" s="188"/>
      <c r="L12" s="188"/>
      <c r="M12" s="188"/>
      <c r="N12" s="78"/>
      <c r="O12" s="78"/>
      <c r="P12" s="78"/>
      <c r="Q12" s="78"/>
      <c r="R12" s="78"/>
      <c r="S12" s="78"/>
      <c r="T12" s="78"/>
      <c r="U12" s="78"/>
      <c r="V12" s="78"/>
      <c r="W12" s="78"/>
    </row>
    <row r="13" spans="1:242" ht="18" x14ac:dyDescent="0.3">
      <c r="A13" s="101" t="s">
        <v>88</v>
      </c>
      <c r="B13" s="102">
        <f>Amortissement!D16+Amortissement!E16</f>
        <v>0</v>
      </c>
      <c r="C13" s="134" t="e">
        <f t="shared" si="0"/>
        <v>#DIV/0!</v>
      </c>
      <c r="D13" s="215"/>
      <c r="E13" s="103"/>
      <c r="F13" s="104"/>
      <c r="G13" s="105"/>
      <c r="H13" s="78"/>
      <c r="I13" s="188"/>
      <c r="J13" s="188"/>
      <c r="K13" s="188"/>
      <c r="L13" s="188"/>
      <c r="M13" s="188"/>
      <c r="N13" s="78"/>
      <c r="O13" s="78"/>
      <c r="P13" s="78"/>
      <c r="Q13" s="78"/>
      <c r="R13" s="78"/>
      <c r="S13" s="78"/>
      <c r="T13" s="78"/>
      <c r="U13" s="78"/>
      <c r="V13" s="78"/>
      <c r="W13" s="78"/>
    </row>
    <row r="14" spans="1:242" ht="18" x14ac:dyDescent="0.3">
      <c r="A14" s="101" t="s">
        <v>90</v>
      </c>
      <c r="B14" s="102" t="e">
        <f>(SUM(B9:B13)*15%)</f>
        <v>#DIV/0!</v>
      </c>
      <c r="C14" s="134" t="e">
        <f t="shared" si="0"/>
        <v>#DIV/0!</v>
      </c>
      <c r="D14" s="215"/>
      <c r="E14" s="103"/>
      <c r="F14" s="104"/>
      <c r="G14" s="105"/>
      <c r="H14" s="78"/>
      <c r="I14" s="188"/>
      <c r="J14" s="188"/>
      <c r="K14" s="188"/>
      <c r="L14" s="188"/>
      <c r="M14" s="188"/>
      <c r="N14" s="78"/>
      <c r="O14" s="78"/>
      <c r="P14" s="78"/>
      <c r="Q14" s="78"/>
      <c r="R14" s="78"/>
      <c r="S14" s="78"/>
      <c r="T14" s="78"/>
      <c r="U14" s="78"/>
      <c r="V14" s="78"/>
      <c r="W14" s="78"/>
    </row>
    <row r="15" spans="1:242" ht="21" customHeight="1" x14ac:dyDescent="0.3">
      <c r="A15" s="130" t="s">
        <v>79</v>
      </c>
      <c r="B15" s="131">
        <f>SUM(B16:B19)</f>
        <v>0</v>
      </c>
      <c r="C15" s="131"/>
      <c r="D15" s="215"/>
      <c r="E15" s="132" t="s">
        <v>92</v>
      </c>
      <c r="F15" s="135" t="e">
        <f>SUM(F16:F19)</f>
        <v>#DIV/0!</v>
      </c>
      <c r="G15" s="133" t="e">
        <f>SUM(G16:G19)</f>
        <v>#DIV/0!</v>
      </c>
      <c r="H15" s="106"/>
      <c r="I15" s="188"/>
      <c r="J15" s="188"/>
      <c r="K15" s="188"/>
      <c r="L15" s="188"/>
      <c r="M15" s="188"/>
    </row>
    <row r="16" spans="1:242" ht="21" customHeight="1" x14ac:dyDescent="0.3">
      <c r="A16" s="110" t="s">
        <v>80</v>
      </c>
      <c r="B16" s="127"/>
      <c r="C16" s="134" t="e">
        <f>B16/$B$20</f>
        <v>#DIV/0!</v>
      </c>
      <c r="D16" s="215"/>
      <c r="E16" s="124" t="s">
        <v>93</v>
      </c>
      <c r="F16" s="126">
        <f>B16</f>
        <v>0</v>
      </c>
      <c r="G16" s="129" t="e">
        <f>F16/$B$20</f>
        <v>#DIV/0!</v>
      </c>
      <c r="H16" s="106"/>
      <c r="I16" s="188"/>
      <c r="J16" s="188"/>
      <c r="K16" s="188"/>
      <c r="L16" s="188"/>
      <c r="M16" s="188"/>
    </row>
    <row r="17" spans="1:23" ht="21" customHeight="1" x14ac:dyDescent="0.3">
      <c r="A17" s="110" t="s">
        <v>81</v>
      </c>
      <c r="B17" s="127"/>
      <c r="C17" s="134" t="e">
        <f>B17/$B$20</f>
        <v>#DIV/0!</v>
      </c>
      <c r="D17" s="215"/>
      <c r="E17" s="124" t="s">
        <v>94</v>
      </c>
      <c r="F17" s="126">
        <f>B17</f>
        <v>0</v>
      </c>
      <c r="G17" s="129" t="e">
        <f>F17/$B$20</f>
        <v>#DIV/0!</v>
      </c>
      <c r="H17" s="106"/>
      <c r="I17" s="188"/>
      <c r="J17" s="188"/>
      <c r="K17" s="188"/>
      <c r="L17" s="188"/>
      <c r="M17" s="188"/>
    </row>
    <row r="18" spans="1:23" ht="21" customHeight="1" x14ac:dyDescent="0.3">
      <c r="A18" s="110" t="s">
        <v>82</v>
      </c>
      <c r="B18" s="127">
        <f>Salaires!U23</f>
        <v>0</v>
      </c>
      <c r="C18" s="134" t="e">
        <f>B18/$B$20</f>
        <v>#DIV/0!</v>
      </c>
      <c r="D18" s="215"/>
      <c r="E18" s="124" t="s">
        <v>95</v>
      </c>
      <c r="F18" s="126">
        <f>B18</f>
        <v>0</v>
      </c>
      <c r="G18" s="129" t="e">
        <f>F18/$B$20</f>
        <v>#DIV/0!</v>
      </c>
      <c r="H18" s="106"/>
      <c r="I18" s="107"/>
    </row>
    <row r="19" spans="1:23" ht="21" customHeight="1" x14ac:dyDescent="0.3">
      <c r="A19" s="108"/>
      <c r="B19" s="109"/>
      <c r="C19" s="109"/>
      <c r="D19" s="215"/>
      <c r="E19" s="125" t="s">
        <v>96</v>
      </c>
      <c r="F19" s="128" t="e">
        <f>B20-(F8+F16+F17+F18)</f>
        <v>#DIV/0!</v>
      </c>
      <c r="G19" s="129" t="e">
        <f>F19/$B$20</f>
        <v>#DIV/0!</v>
      </c>
      <c r="I19" s="107"/>
    </row>
    <row r="20" spans="1:23" ht="18" x14ac:dyDescent="0.3">
      <c r="A20" s="111" t="s">
        <v>83</v>
      </c>
      <c r="B20" s="113" t="e">
        <f>B8+B15</f>
        <v>#DIV/0!</v>
      </c>
      <c r="C20" s="122"/>
      <c r="D20" s="216"/>
      <c r="E20" s="112" t="s">
        <v>84</v>
      </c>
      <c r="F20" s="113" t="e">
        <f>F8+F15</f>
        <v>#DIV/0!</v>
      </c>
      <c r="G20" s="114" t="e">
        <f>G8+G15</f>
        <v>#DIV/0!</v>
      </c>
      <c r="H20" s="78"/>
      <c r="I20" s="78"/>
      <c r="J20" s="78"/>
      <c r="K20" s="78"/>
      <c r="L20" s="78"/>
      <c r="M20" s="78"/>
      <c r="N20" s="78"/>
      <c r="O20" s="78"/>
      <c r="P20" s="78"/>
      <c r="Q20" s="78"/>
      <c r="R20" s="78"/>
      <c r="S20" s="78"/>
      <c r="T20" s="78"/>
      <c r="U20" s="78"/>
      <c r="V20" s="78"/>
      <c r="W20" s="78"/>
    </row>
    <row r="21" spans="1:23" ht="18" x14ac:dyDescent="0.3">
      <c r="H21" s="78"/>
      <c r="I21" s="78"/>
      <c r="J21" s="78"/>
      <c r="K21" s="78"/>
      <c r="L21" s="78"/>
      <c r="M21" s="78"/>
      <c r="N21" s="78"/>
      <c r="O21" s="78"/>
      <c r="P21" s="78"/>
      <c r="Q21" s="78"/>
      <c r="R21" s="78"/>
      <c r="S21" s="78"/>
      <c r="T21" s="78"/>
      <c r="U21" s="78"/>
      <c r="V21" s="78"/>
      <c r="W21" s="78"/>
    </row>
    <row r="22" spans="1:23" ht="56.4" customHeight="1" x14ac:dyDescent="0.3">
      <c r="A22" s="217" t="s">
        <v>99</v>
      </c>
      <c r="B22" s="218"/>
      <c r="C22" s="218"/>
      <c r="D22" s="218"/>
      <c r="E22" s="218"/>
      <c r="F22" s="218"/>
      <c r="G22" s="218"/>
      <c r="H22" s="78"/>
      <c r="I22" s="78"/>
      <c r="J22" s="78"/>
      <c r="K22" s="78"/>
      <c r="L22" s="78"/>
      <c r="M22" s="78"/>
      <c r="N22" s="78"/>
      <c r="O22" s="78"/>
      <c r="P22" s="78"/>
      <c r="Q22" s="78"/>
      <c r="R22" s="78"/>
      <c r="S22" s="78"/>
      <c r="T22" s="78"/>
      <c r="U22" s="78"/>
      <c r="V22" s="78"/>
      <c r="W22" s="78"/>
    </row>
    <row r="23" spans="1:23" x14ac:dyDescent="0.3">
      <c r="A23" s="117"/>
    </row>
  </sheetData>
  <mergeCells count="5">
    <mergeCell ref="A3:G3"/>
    <mergeCell ref="A4:G4"/>
    <mergeCell ref="D6:D20"/>
    <mergeCell ref="A22:G22"/>
    <mergeCell ref="I6:M17"/>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L56"/>
  <sheetViews>
    <sheetView topLeftCell="B1" zoomScaleNormal="100" workbookViewId="0">
      <selection activeCell="N3" sqref="N3:U3"/>
    </sheetView>
  </sheetViews>
  <sheetFormatPr baseColWidth="10" defaultColWidth="8.44140625" defaultRowHeight="15.6" x14ac:dyDescent="0.3"/>
  <cols>
    <col min="1" max="1" width="40.44140625" style="83" customWidth="1"/>
    <col min="2" max="2" width="10.44140625" style="84" bestFit="1" customWidth="1"/>
    <col min="3" max="3" width="3.44140625" style="84" bestFit="1" customWidth="1"/>
    <col min="4" max="4" width="10.44140625" style="84" bestFit="1" customWidth="1"/>
    <col min="5" max="5" width="4.77734375" style="84" bestFit="1" customWidth="1"/>
    <col min="6" max="6" width="10.44140625" style="84" bestFit="1" customWidth="1"/>
    <col min="7" max="7" width="3.44140625" style="84" bestFit="1" customWidth="1"/>
    <col min="8" max="8" width="10.44140625" style="84" bestFit="1" customWidth="1"/>
    <col min="9" max="9" width="7.6640625" style="84" bestFit="1" customWidth="1"/>
    <col min="10" max="10" width="10.44140625" style="84" bestFit="1" customWidth="1"/>
    <col min="11" max="11" width="7.6640625" style="84" customWidth="1"/>
    <col min="12" max="12" width="1.88671875" style="83" customWidth="1"/>
    <col min="13" max="13" width="38.5546875" style="83" bestFit="1" customWidth="1"/>
    <col min="14" max="14" width="12.77734375" style="115" bestFit="1" customWidth="1"/>
    <col min="15" max="15" width="6.33203125" style="116" bestFit="1" customWidth="1"/>
    <col min="16" max="16" width="12" style="115" bestFit="1" customWidth="1"/>
    <col min="17" max="17" width="6.33203125" style="116" bestFit="1" customWidth="1"/>
    <col min="18" max="18" width="12" style="115" bestFit="1" customWidth="1"/>
    <col min="19" max="19" width="6.33203125" style="116" bestFit="1" customWidth="1"/>
    <col min="20" max="20" width="11.88671875" style="115" bestFit="1" customWidth="1"/>
    <col min="21" max="21" width="6.33203125" style="116" bestFit="1" customWidth="1"/>
    <col min="22" max="22" width="12.88671875" style="115" bestFit="1" customWidth="1"/>
    <col min="23" max="23" width="6.33203125" style="116" bestFit="1" customWidth="1"/>
    <col min="24" max="24" width="12.5546875" style="83" bestFit="1" customWidth="1"/>
    <col min="25" max="241" width="11" style="83" customWidth="1"/>
    <col min="242" max="242" width="48.109375" style="83" customWidth="1"/>
    <col min="243" max="243" width="14.109375" style="83" customWidth="1"/>
    <col min="244" max="244" width="3.44140625" style="83" customWidth="1"/>
    <col min="245" max="245" width="54" style="83" customWidth="1"/>
    <col min="246" max="16384" width="8.44140625" style="83"/>
  </cols>
  <sheetData>
    <row r="1" spans="1:246" s="82" customFormat="1" ht="72.599999999999994" customHeight="1" x14ac:dyDescent="0.3">
      <c r="A1" s="78"/>
      <c r="B1" s="78"/>
      <c r="C1" s="78"/>
      <c r="D1" s="78"/>
      <c r="E1" s="78"/>
      <c r="F1" s="78"/>
      <c r="G1" s="78"/>
      <c r="H1" s="78"/>
      <c r="I1" s="78"/>
      <c r="J1" s="78"/>
      <c r="K1" s="78"/>
      <c r="L1" s="78"/>
      <c r="M1" s="78"/>
      <c r="N1" s="78"/>
      <c r="O1" s="78"/>
      <c r="P1" s="78"/>
      <c r="Q1" s="78"/>
      <c r="R1" s="78"/>
      <c r="S1" s="78"/>
      <c r="T1" s="78"/>
      <c r="U1" s="78"/>
      <c r="V1" s="78"/>
      <c r="W1" s="78"/>
      <c r="X1" s="78"/>
      <c r="Y1" s="80"/>
      <c r="Z1" s="79"/>
      <c r="AA1" s="79"/>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row>
    <row r="2" spans="1:246" ht="21" customHeight="1" x14ac:dyDescent="0.3">
      <c r="A2" s="212" t="s">
        <v>179</v>
      </c>
      <c r="B2" s="212"/>
      <c r="C2" s="212"/>
      <c r="D2" s="212"/>
      <c r="E2" s="212"/>
      <c r="F2" s="212"/>
      <c r="G2" s="212"/>
      <c r="H2" s="212"/>
      <c r="I2" s="212"/>
      <c r="J2" s="212"/>
      <c r="K2" s="212"/>
      <c r="L2" s="212"/>
      <c r="M2" s="212"/>
      <c r="N2" s="212"/>
      <c r="O2" s="212"/>
      <c r="P2" s="212"/>
      <c r="Q2" s="212"/>
      <c r="R2" s="212"/>
      <c r="S2" s="212"/>
      <c r="T2" s="212"/>
      <c r="U2" s="212"/>
      <c r="V2" s="212"/>
      <c r="W2" s="212"/>
      <c r="X2" s="78"/>
      <c r="Y2" s="78"/>
      <c r="Z2" s="78"/>
      <c r="AA2" s="7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row>
    <row r="3" spans="1:246" ht="21" x14ac:dyDescent="0.3">
      <c r="A3" s="89"/>
      <c r="B3" s="232" t="s">
        <v>180</v>
      </c>
      <c r="C3" s="232"/>
      <c r="D3" s="232" t="s">
        <v>181</v>
      </c>
      <c r="E3" s="232"/>
      <c r="F3" s="232" t="s">
        <v>182</v>
      </c>
      <c r="G3" s="232"/>
      <c r="H3" s="232" t="s">
        <v>183</v>
      </c>
      <c r="I3" s="232"/>
      <c r="J3" s="220" t="s">
        <v>26</v>
      </c>
      <c r="K3" s="220"/>
      <c r="L3" s="89"/>
      <c r="M3" s="89"/>
      <c r="N3" s="233" t="str">
        <f>B3</f>
        <v>Structure 1</v>
      </c>
      <c r="O3" s="233"/>
      <c r="P3" s="233" t="str">
        <f t="shared" ref="P3" si="0">D3</f>
        <v>Structure 2</v>
      </c>
      <c r="Q3" s="233"/>
      <c r="R3" s="233" t="str">
        <f t="shared" ref="R3" si="1">F3</f>
        <v>Structure 3</v>
      </c>
      <c r="S3" s="233"/>
      <c r="T3" s="233" t="str">
        <f t="shared" ref="T3" si="2">H3</f>
        <v>Structure 4</v>
      </c>
      <c r="U3" s="233"/>
      <c r="V3" s="219" t="str">
        <f t="shared" ref="V3" si="3">J3</f>
        <v>TOTAL</v>
      </c>
      <c r="W3" s="219"/>
      <c r="X3" s="78"/>
      <c r="Y3" s="160"/>
      <c r="Z3" s="78"/>
      <c r="AA3" s="78"/>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2"/>
      <c r="FC3" s="92"/>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row>
    <row r="4" spans="1:246" ht="18" x14ac:dyDescent="0.3">
      <c r="A4" s="93" t="s">
        <v>74</v>
      </c>
      <c r="B4" s="94" t="s">
        <v>45</v>
      </c>
      <c r="C4" s="119" t="s">
        <v>13</v>
      </c>
      <c r="D4" s="94" t="s">
        <v>45</v>
      </c>
      <c r="E4" s="119" t="s">
        <v>13</v>
      </c>
      <c r="F4" s="94" t="s">
        <v>45</v>
      </c>
      <c r="G4" s="119" t="s">
        <v>13</v>
      </c>
      <c r="H4" s="94" t="s">
        <v>45</v>
      </c>
      <c r="I4" s="119" t="s">
        <v>13</v>
      </c>
      <c r="J4" s="94" t="s">
        <v>45</v>
      </c>
      <c r="K4" s="119" t="s">
        <v>13</v>
      </c>
      <c r="L4" s="214"/>
      <c r="M4" s="93" t="s">
        <v>75</v>
      </c>
      <c r="N4" s="95" t="s">
        <v>45</v>
      </c>
      <c r="O4" s="96" t="s">
        <v>13</v>
      </c>
      <c r="P4" s="95" t="s">
        <v>45</v>
      </c>
      <c r="Q4" s="96" t="s">
        <v>13</v>
      </c>
      <c r="R4" s="95" t="s">
        <v>45</v>
      </c>
      <c r="S4" s="96" t="s">
        <v>13</v>
      </c>
      <c r="T4" s="95" t="s">
        <v>45</v>
      </c>
      <c r="U4" s="96" t="s">
        <v>13</v>
      </c>
      <c r="V4" s="95" t="s">
        <v>45</v>
      </c>
      <c r="W4" s="96" t="s">
        <v>13</v>
      </c>
      <c r="X4" s="78"/>
      <c r="Y4" s="160"/>
      <c r="Z4" s="78"/>
      <c r="AA4" s="78"/>
    </row>
    <row r="5" spans="1:246" ht="18" x14ac:dyDescent="0.3">
      <c r="A5" s="97"/>
      <c r="B5" s="98"/>
      <c r="C5" s="120"/>
      <c r="D5" s="98"/>
      <c r="E5" s="120"/>
      <c r="F5" s="98"/>
      <c r="G5" s="120"/>
      <c r="H5" s="98"/>
      <c r="I5" s="120"/>
      <c r="J5" s="98"/>
      <c r="K5" s="120"/>
      <c r="L5" s="215"/>
      <c r="M5" s="97"/>
      <c r="N5" s="99"/>
      <c r="O5" s="100"/>
      <c r="P5" s="99"/>
      <c r="Q5" s="100"/>
      <c r="R5" s="99"/>
      <c r="S5" s="100"/>
      <c r="T5" s="99"/>
      <c r="U5" s="100"/>
      <c r="V5" s="99"/>
      <c r="W5" s="100"/>
      <c r="X5" s="78"/>
      <c r="Y5" s="160"/>
      <c r="Z5" s="78"/>
      <c r="AA5" s="78"/>
    </row>
    <row r="6" spans="1:246" ht="18" x14ac:dyDescent="0.3">
      <c r="A6" s="130" t="s">
        <v>76</v>
      </c>
      <c r="B6" s="131">
        <f>SUM(B7:B12)</f>
        <v>0</v>
      </c>
      <c r="C6" s="121"/>
      <c r="D6" s="131">
        <f>SUM(D7:D12)</f>
        <v>0</v>
      </c>
      <c r="E6" s="121"/>
      <c r="F6" s="131">
        <f>SUM(F7:F12)</f>
        <v>0</v>
      </c>
      <c r="G6" s="121"/>
      <c r="H6" s="131">
        <f>SUM(H7:H12)</f>
        <v>0</v>
      </c>
      <c r="I6" s="121"/>
      <c r="J6" s="131">
        <f>SUM(J7:J12)</f>
        <v>0</v>
      </c>
      <c r="K6" s="121"/>
      <c r="L6" s="215"/>
      <c r="M6" s="130" t="s">
        <v>77</v>
      </c>
      <c r="N6" s="132">
        <f>SUM(N7:N12)</f>
        <v>0</v>
      </c>
      <c r="O6" s="133">
        <f t="shared" ref="O6:W6" si="4">SUM(O7:O12)</f>
        <v>0</v>
      </c>
      <c r="P6" s="132">
        <f t="shared" si="4"/>
        <v>0</v>
      </c>
      <c r="Q6" s="133">
        <f t="shared" si="4"/>
        <v>0</v>
      </c>
      <c r="R6" s="132">
        <f t="shared" si="4"/>
        <v>0</v>
      </c>
      <c r="S6" s="133">
        <f t="shared" si="4"/>
        <v>0</v>
      </c>
      <c r="T6" s="132">
        <f t="shared" si="4"/>
        <v>0</v>
      </c>
      <c r="U6" s="133">
        <f t="shared" si="4"/>
        <v>0</v>
      </c>
      <c r="V6" s="132">
        <f t="shared" si="4"/>
        <v>0</v>
      </c>
      <c r="W6" s="133" t="e">
        <f t="shared" si="4"/>
        <v>#DIV/0!</v>
      </c>
      <c r="X6" s="78"/>
      <c r="Y6" s="160"/>
      <c r="Z6" s="78"/>
      <c r="AA6" s="78"/>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row>
    <row r="7" spans="1:246" ht="18" x14ac:dyDescent="0.3">
      <c r="A7" s="101" t="s">
        <v>78</v>
      </c>
      <c r="B7" s="102"/>
      <c r="C7" s="134"/>
      <c r="D7" s="102"/>
      <c r="E7" s="134"/>
      <c r="F7" s="102"/>
      <c r="G7" s="134"/>
      <c r="H7" s="156"/>
      <c r="I7" s="134" t="e">
        <f>H7/$H$18</f>
        <v>#DIV/0!</v>
      </c>
      <c r="J7" s="127">
        <f>B7+D7+F7+H7</f>
        <v>0</v>
      </c>
      <c r="K7" s="134" t="e">
        <f>J7/$J$18</f>
        <v>#DIV/0!</v>
      </c>
      <c r="L7" s="215"/>
      <c r="M7" s="103"/>
      <c r="N7" s="154">
        <f>$B$18*O7</f>
        <v>0</v>
      </c>
      <c r="O7" s="123"/>
      <c r="P7" s="154">
        <f>$D$18*Q7</f>
        <v>0</v>
      </c>
      <c r="Q7" s="123"/>
      <c r="R7" s="154">
        <f>$F$18*S7</f>
        <v>0</v>
      </c>
      <c r="S7" s="123"/>
      <c r="T7" s="154">
        <f>$H$18*U7</f>
        <v>0</v>
      </c>
      <c r="U7" s="123"/>
      <c r="V7" s="127">
        <f>N7+P7+R7+T7</f>
        <v>0</v>
      </c>
      <c r="W7" s="123" t="e">
        <f>V7/$J$18</f>
        <v>#DIV/0!</v>
      </c>
      <c r="X7" s="78"/>
      <c r="Y7" s="160"/>
      <c r="Z7" s="78"/>
      <c r="AA7" s="78"/>
    </row>
    <row r="8" spans="1:246" ht="31.2" x14ac:dyDescent="0.3">
      <c r="A8" s="159" t="s">
        <v>142</v>
      </c>
      <c r="B8" s="102"/>
      <c r="C8" s="134"/>
      <c r="D8" s="102"/>
      <c r="E8" s="134"/>
      <c r="F8" s="102"/>
      <c r="G8" s="134"/>
      <c r="H8" s="156"/>
      <c r="I8" s="134" t="e">
        <f t="shared" ref="I8:I16" si="5">H8/$H$18</f>
        <v>#DIV/0!</v>
      </c>
      <c r="J8" s="127">
        <f t="shared" ref="J8:J11" si="6">B8+D8+F8+H8</f>
        <v>0</v>
      </c>
      <c r="K8" s="134" t="e">
        <f t="shared" ref="K8:K16" si="7">J8/$J$18</f>
        <v>#DIV/0!</v>
      </c>
      <c r="L8" s="215"/>
      <c r="M8" s="103"/>
      <c r="N8" s="154">
        <f t="shared" ref="N8:N10" si="8">$B$18*O8</f>
        <v>0</v>
      </c>
      <c r="O8" s="123"/>
      <c r="P8" s="154">
        <f t="shared" ref="P8:P10" si="9">$D$18*Q8</f>
        <v>0</v>
      </c>
      <c r="Q8" s="123"/>
      <c r="R8" s="154">
        <f t="shared" ref="R8:R10" si="10">$F$18*S8</f>
        <v>0</v>
      </c>
      <c r="S8" s="123"/>
      <c r="T8" s="154">
        <f t="shared" ref="T8:T10" si="11">$H$18*U8</f>
        <v>0</v>
      </c>
      <c r="U8" s="123"/>
      <c r="V8" s="127">
        <f t="shared" ref="V8:V10" si="12">N8+P8+R8+T8</f>
        <v>0</v>
      </c>
      <c r="W8" s="123" t="e">
        <f>V8/$J$18</f>
        <v>#DIV/0!</v>
      </c>
      <c r="X8" s="78"/>
      <c r="Y8" s="78"/>
      <c r="Z8" s="78"/>
      <c r="AA8" s="78"/>
    </row>
    <row r="9" spans="1:246" ht="18" x14ac:dyDescent="0.3">
      <c r="A9" s="101" t="s">
        <v>86</v>
      </c>
      <c r="B9" s="102"/>
      <c r="C9" s="134"/>
      <c r="D9" s="102"/>
      <c r="E9" s="134"/>
      <c r="F9" s="102"/>
      <c r="G9" s="134"/>
      <c r="H9" s="156"/>
      <c r="I9" s="134" t="e">
        <f t="shared" si="5"/>
        <v>#DIV/0!</v>
      </c>
      <c r="J9" s="127">
        <f t="shared" si="6"/>
        <v>0</v>
      </c>
      <c r="K9" s="134" t="e">
        <f t="shared" si="7"/>
        <v>#DIV/0!</v>
      </c>
      <c r="L9" s="215"/>
      <c r="M9" s="103"/>
      <c r="N9" s="154">
        <f t="shared" si="8"/>
        <v>0</v>
      </c>
      <c r="O9" s="123"/>
      <c r="P9" s="154">
        <f t="shared" si="9"/>
        <v>0</v>
      </c>
      <c r="Q9" s="123"/>
      <c r="R9" s="154">
        <f t="shared" si="10"/>
        <v>0</v>
      </c>
      <c r="S9" s="123"/>
      <c r="T9" s="154">
        <f t="shared" si="11"/>
        <v>0</v>
      </c>
      <c r="U9" s="123"/>
      <c r="V9" s="127">
        <f t="shared" si="12"/>
        <v>0</v>
      </c>
      <c r="W9" s="123" t="e">
        <f t="shared" ref="W9:W12" si="13">V9/$J$18</f>
        <v>#DIV/0!</v>
      </c>
      <c r="X9" s="78"/>
      <c r="Y9" s="78"/>
      <c r="Z9" s="78"/>
      <c r="AA9" s="78"/>
    </row>
    <row r="10" spans="1:246" ht="18" x14ac:dyDescent="0.3">
      <c r="A10" s="101" t="s">
        <v>87</v>
      </c>
      <c r="B10" s="102"/>
      <c r="C10" s="134"/>
      <c r="D10" s="102"/>
      <c r="E10" s="134"/>
      <c r="F10" s="102"/>
      <c r="G10" s="134"/>
      <c r="H10" s="156"/>
      <c r="I10" s="134" t="e">
        <f t="shared" si="5"/>
        <v>#DIV/0!</v>
      </c>
      <c r="J10" s="127">
        <f t="shared" si="6"/>
        <v>0</v>
      </c>
      <c r="K10" s="134" t="e">
        <f t="shared" si="7"/>
        <v>#DIV/0!</v>
      </c>
      <c r="L10" s="215"/>
      <c r="M10" s="103"/>
      <c r="N10" s="154">
        <f t="shared" si="8"/>
        <v>0</v>
      </c>
      <c r="O10" s="123"/>
      <c r="P10" s="154">
        <f t="shared" si="9"/>
        <v>0</v>
      </c>
      <c r="Q10" s="123"/>
      <c r="R10" s="154">
        <f t="shared" si="10"/>
        <v>0</v>
      </c>
      <c r="S10" s="123"/>
      <c r="T10" s="154">
        <f t="shared" si="11"/>
        <v>0</v>
      </c>
      <c r="U10" s="123"/>
      <c r="V10" s="127">
        <f t="shared" si="12"/>
        <v>0</v>
      </c>
      <c r="W10" s="123" t="e">
        <f t="shared" si="13"/>
        <v>#DIV/0!</v>
      </c>
      <c r="X10" s="78"/>
      <c r="Y10" s="78"/>
      <c r="Z10" s="78"/>
      <c r="AA10" s="78"/>
    </row>
    <row r="11" spans="1:246" ht="18" x14ac:dyDescent="0.3">
      <c r="A11" s="101" t="s">
        <v>88</v>
      </c>
      <c r="B11" s="102"/>
      <c r="C11" s="134"/>
      <c r="D11" s="102"/>
      <c r="E11" s="134"/>
      <c r="F11" s="102"/>
      <c r="G11" s="134"/>
      <c r="H11" s="156"/>
      <c r="I11" s="134" t="e">
        <f t="shared" si="5"/>
        <v>#DIV/0!</v>
      </c>
      <c r="J11" s="127">
        <f t="shared" si="6"/>
        <v>0</v>
      </c>
      <c r="K11" s="134" t="e">
        <f t="shared" si="7"/>
        <v>#DIV/0!</v>
      </c>
      <c r="L11" s="215"/>
      <c r="M11" s="103"/>
      <c r="N11" s="104"/>
      <c r="O11" s="123"/>
      <c r="P11" s="104"/>
      <c r="Q11" s="123"/>
      <c r="R11" s="104"/>
      <c r="S11" s="123"/>
      <c r="T11" s="104"/>
      <c r="U11" s="123"/>
      <c r="V11" s="127">
        <f t="shared" ref="V11" si="14">N11+P11+R11+T11</f>
        <v>0</v>
      </c>
      <c r="W11" s="123" t="e">
        <f t="shared" si="13"/>
        <v>#DIV/0!</v>
      </c>
      <c r="X11" s="78"/>
      <c r="Y11" s="78"/>
      <c r="Z11" s="78"/>
      <c r="AA11" s="78"/>
    </row>
    <row r="12" spans="1:246" ht="34.799999999999997" customHeight="1" x14ac:dyDescent="0.3">
      <c r="A12" s="159" t="s">
        <v>161</v>
      </c>
      <c r="B12" s="102"/>
      <c r="C12" s="134"/>
      <c r="D12" s="102"/>
      <c r="E12" s="134"/>
      <c r="F12" s="102"/>
      <c r="G12" s="157"/>
      <c r="H12" s="156"/>
      <c r="I12" s="134">
        <v>0.15</v>
      </c>
      <c r="J12" s="127">
        <f>(SUM(J7:J11)*15%)</f>
        <v>0</v>
      </c>
      <c r="K12" s="134" t="e">
        <f>J12/$J$18</f>
        <v>#DIV/0!</v>
      </c>
      <c r="L12" s="215"/>
      <c r="M12" s="103"/>
      <c r="N12" s="104"/>
      <c r="O12" s="123"/>
      <c r="P12" s="104"/>
      <c r="Q12" s="123"/>
      <c r="R12" s="104"/>
      <c r="S12" s="123"/>
      <c r="T12" s="104"/>
      <c r="U12" s="123"/>
      <c r="V12" s="127">
        <v>0</v>
      </c>
      <c r="W12" s="123" t="e">
        <f t="shared" si="13"/>
        <v>#DIV/0!</v>
      </c>
      <c r="X12" s="78"/>
      <c r="Y12" s="78"/>
      <c r="Z12" s="78"/>
      <c r="AA12" s="78"/>
    </row>
    <row r="13" spans="1:246" ht="21" customHeight="1" x14ac:dyDescent="0.3">
      <c r="A13" s="130" t="s">
        <v>79</v>
      </c>
      <c r="B13" s="131">
        <f>SUM(B14:B17)</f>
        <v>0</v>
      </c>
      <c r="C13" s="131"/>
      <c r="D13" s="131">
        <f>SUM(D14:D17)</f>
        <v>0</v>
      </c>
      <c r="E13" s="131"/>
      <c r="F13" s="131">
        <f>SUM(F14:F17)</f>
        <v>0</v>
      </c>
      <c r="G13" s="131"/>
      <c r="H13" s="131">
        <f>SUM(H14:H17)</f>
        <v>0</v>
      </c>
      <c r="I13" s="131"/>
      <c r="J13" s="131">
        <f>SUM(J14:J17)</f>
        <v>0</v>
      </c>
      <c r="K13" s="131"/>
      <c r="L13" s="215"/>
      <c r="M13" s="132" t="s">
        <v>92</v>
      </c>
      <c r="N13" s="135">
        <f>SUM(N14:N17)</f>
        <v>0</v>
      </c>
      <c r="O13" s="133" t="e">
        <f t="shared" ref="O13:W13" si="15">SUM(O14:O17)</f>
        <v>#DIV/0!</v>
      </c>
      <c r="P13" s="135">
        <f t="shared" si="15"/>
        <v>0</v>
      </c>
      <c r="Q13" s="133" t="e">
        <f t="shared" si="15"/>
        <v>#DIV/0!</v>
      </c>
      <c r="R13" s="135">
        <f t="shared" si="15"/>
        <v>0</v>
      </c>
      <c r="S13" s="133" t="e">
        <f t="shared" si="15"/>
        <v>#DIV/0!</v>
      </c>
      <c r="T13" s="135">
        <f t="shared" si="15"/>
        <v>0</v>
      </c>
      <c r="U13" s="133" t="e">
        <f t="shared" si="15"/>
        <v>#DIV/0!</v>
      </c>
      <c r="V13" s="131">
        <f t="shared" si="15"/>
        <v>0</v>
      </c>
      <c r="W13" s="133" t="e">
        <f t="shared" si="15"/>
        <v>#DIV/0!</v>
      </c>
      <c r="X13" s="106"/>
    </row>
    <row r="14" spans="1:246" ht="21" customHeight="1" x14ac:dyDescent="0.3">
      <c r="A14" s="110" t="s">
        <v>80</v>
      </c>
      <c r="B14" s="156"/>
      <c r="C14" s="134"/>
      <c r="D14" s="156"/>
      <c r="E14" s="134"/>
      <c r="F14" s="156"/>
      <c r="G14" s="134"/>
      <c r="H14" s="156"/>
      <c r="I14" s="134" t="e">
        <f t="shared" si="5"/>
        <v>#DIV/0!</v>
      </c>
      <c r="J14" s="127">
        <f t="shared" ref="J14:J16" si="16">B14+D14+F14+H14</f>
        <v>0</v>
      </c>
      <c r="K14" s="134" t="e">
        <f t="shared" si="7"/>
        <v>#DIV/0!</v>
      </c>
      <c r="L14" s="215"/>
      <c r="M14" s="124" t="s">
        <v>93</v>
      </c>
      <c r="N14" s="126">
        <f>B14</f>
        <v>0</v>
      </c>
      <c r="O14" s="129" t="e">
        <f>N14/$B$18</f>
        <v>#DIV/0!</v>
      </c>
      <c r="P14" s="126">
        <f>D14</f>
        <v>0</v>
      </c>
      <c r="Q14" s="129" t="e">
        <f>P14/$D$18</f>
        <v>#DIV/0!</v>
      </c>
      <c r="R14" s="126">
        <f>F14</f>
        <v>0</v>
      </c>
      <c r="S14" s="129" t="e">
        <f>R14/$F$18</f>
        <v>#DIV/0!</v>
      </c>
      <c r="T14" s="126">
        <f>H14</f>
        <v>0</v>
      </c>
      <c r="U14" s="129" t="e">
        <f>T14/$H$18</f>
        <v>#DIV/0!</v>
      </c>
      <c r="V14" s="127">
        <f t="shared" ref="V14:V17" si="17">N14+P14+R14+T14</f>
        <v>0</v>
      </c>
      <c r="W14" s="129" t="e">
        <f>V14/$J$18</f>
        <v>#DIV/0!</v>
      </c>
      <c r="X14" s="106"/>
    </row>
    <row r="15" spans="1:246" ht="21" customHeight="1" x14ac:dyDescent="0.3">
      <c r="A15" s="110" t="s">
        <v>81</v>
      </c>
      <c r="B15" s="156"/>
      <c r="C15" s="134"/>
      <c r="D15" s="156"/>
      <c r="E15" s="134"/>
      <c r="F15" s="156"/>
      <c r="G15" s="134"/>
      <c r="H15" s="156"/>
      <c r="I15" s="134" t="e">
        <f t="shared" si="5"/>
        <v>#DIV/0!</v>
      </c>
      <c r="J15" s="127">
        <f t="shared" si="16"/>
        <v>0</v>
      </c>
      <c r="K15" s="134" t="e">
        <f t="shared" si="7"/>
        <v>#DIV/0!</v>
      </c>
      <c r="L15" s="215"/>
      <c r="M15" s="124" t="s">
        <v>94</v>
      </c>
      <c r="N15" s="126">
        <f>B15</f>
        <v>0</v>
      </c>
      <c r="O15" s="129" t="e">
        <f>N15/$B$18</f>
        <v>#DIV/0!</v>
      </c>
      <c r="P15" s="126">
        <f>D15</f>
        <v>0</v>
      </c>
      <c r="Q15" s="129" t="e">
        <f t="shared" ref="Q15:Q17" si="18">P15/$D$18</f>
        <v>#DIV/0!</v>
      </c>
      <c r="R15" s="126">
        <f>F15</f>
        <v>0</v>
      </c>
      <c r="S15" s="129" t="e">
        <f t="shared" ref="S15:S17" si="19">R15/$F$18</f>
        <v>#DIV/0!</v>
      </c>
      <c r="T15" s="126">
        <f>H15</f>
        <v>0</v>
      </c>
      <c r="U15" s="129" t="e">
        <f t="shared" ref="U15:U17" si="20">T15/$H$18</f>
        <v>#DIV/0!</v>
      </c>
      <c r="V15" s="127">
        <f t="shared" si="17"/>
        <v>0</v>
      </c>
      <c r="W15" s="129" t="e">
        <f t="shared" ref="W15:W17" si="21">V15/$J$18</f>
        <v>#DIV/0!</v>
      </c>
      <c r="X15" s="106"/>
    </row>
    <row r="16" spans="1:246" ht="21" customHeight="1" x14ac:dyDescent="0.3">
      <c r="A16" s="110" t="s">
        <v>82</v>
      </c>
      <c r="B16" s="156"/>
      <c r="C16" s="134"/>
      <c r="D16" s="156"/>
      <c r="E16" s="134"/>
      <c r="F16" s="156"/>
      <c r="G16" s="134"/>
      <c r="H16" s="156"/>
      <c r="I16" s="134" t="e">
        <f t="shared" si="5"/>
        <v>#DIV/0!</v>
      </c>
      <c r="J16" s="127">
        <f t="shared" si="16"/>
        <v>0</v>
      </c>
      <c r="K16" s="134" t="e">
        <f t="shared" si="7"/>
        <v>#DIV/0!</v>
      </c>
      <c r="L16" s="215"/>
      <c r="M16" s="124" t="s">
        <v>95</v>
      </c>
      <c r="N16" s="126">
        <f>B16</f>
        <v>0</v>
      </c>
      <c r="O16" s="129" t="e">
        <f>N16/$B$18</f>
        <v>#DIV/0!</v>
      </c>
      <c r="P16" s="126">
        <f>D16</f>
        <v>0</v>
      </c>
      <c r="Q16" s="129" t="e">
        <f t="shared" si="18"/>
        <v>#DIV/0!</v>
      </c>
      <c r="R16" s="126">
        <f>F16</f>
        <v>0</v>
      </c>
      <c r="S16" s="129" t="e">
        <f t="shared" si="19"/>
        <v>#DIV/0!</v>
      </c>
      <c r="T16" s="126">
        <f>H16</f>
        <v>0</v>
      </c>
      <c r="U16" s="129" t="e">
        <f t="shared" si="20"/>
        <v>#DIV/0!</v>
      </c>
      <c r="V16" s="127">
        <f t="shared" si="17"/>
        <v>0</v>
      </c>
      <c r="W16" s="129" t="e">
        <f t="shared" si="21"/>
        <v>#DIV/0!</v>
      </c>
      <c r="X16" s="106"/>
    </row>
    <row r="17" spans="1:27" ht="21" customHeight="1" x14ac:dyDescent="0.3">
      <c r="A17" s="108"/>
      <c r="B17" s="109"/>
      <c r="C17" s="109"/>
      <c r="D17" s="109"/>
      <c r="E17" s="109"/>
      <c r="F17" s="109"/>
      <c r="G17" s="109"/>
      <c r="H17" s="109"/>
      <c r="I17" s="109"/>
      <c r="J17" s="109"/>
      <c r="K17" s="109"/>
      <c r="L17" s="215"/>
      <c r="M17" s="125" t="s">
        <v>96</v>
      </c>
      <c r="N17" s="128">
        <f>B18-(N6+N14+N15+N16)</f>
        <v>0</v>
      </c>
      <c r="O17" s="129" t="e">
        <f>N17/$B$18</f>
        <v>#DIV/0!</v>
      </c>
      <c r="P17" s="128">
        <f>D18-(P6+P14+P15+P16)</f>
        <v>0</v>
      </c>
      <c r="Q17" s="129" t="e">
        <f t="shared" si="18"/>
        <v>#DIV/0!</v>
      </c>
      <c r="R17" s="128">
        <f>F18-(R6+R14+R15+R16)</f>
        <v>0</v>
      </c>
      <c r="S17" s="129" t="e">
        <f t="shared" si="19"/>
        <v>#DIV/0!</v>
      </c>
      <c r="T17" s="128">
        <f>H18-(T6+T14+T15+T16)</f>
        <v>0</v>
      </c>
      <c r="U17" s="129" t="e">
        <f t="shared" si="20"/>
        <v>#DIV/0!</v>
      </c>
      <c r="V17" s="127">
        <f t="shared" si="17"/>
        <v>0</v>
      </c>
      <c r="W17" s="129" t="e">
        <f t="shared" si="21"/>
        <v>#DIV/0!</v>
      </c>
    </row>
    <row r="18" spans="1:27" ht="18" x14ac:dyDescent="0.3">
      <c r="A18" s="111" t="s">
        <v>83</v>
      </c>
      <c r="B18" s="113">
        <f>B6+B13</f>
        <v>0</v>
      </c>
      <c r="C18" s="122"/>
      <c r="D18" s="113">
        <f>D6+D13</f>
        <v>0</v>
      </c>
      <c r="E18" s="122"/>
      <c r="F18" s="113">
        <f>F6+F13</f>
        <v>0</v>
      </c>
      <c r="G18" s="122"/>
      <c r="H18" s="113">
        <f>H6+H13</f>
        <v>0</v>
      </c>
      <c r="I18" s="122"/>
      <c r="J18" s="113">
        <f>J6+J13</f>
        <v>0</v>
      </c>
      <c r="K18" s="122"/>
      <c r="L18" s="216"/>
      <c r="M18" s="112" t="s">
        <v>84</v>
      </c>
      <c r="N18" s="113">
        <f t="shared" ref="N18:W18" si="22">N6+N13</f>
        <v>0</v>
      </c>
      <c r="O18" s="114" t="e">
        <f t="shared" si="22"/>
        <v>#DIV/0!</v>
      </c>
      <c r="P18" s="113">
        <f t="shared" si="22"/>
        <v>0</v>
      </c>
      <c r="Q18" s="114" t="e">
        <f t="shared" si="22"/>
        <v>#DIV/0!</v>
      </c>
      <c r="R18" s="113">
        <f t="shared" si="22"/>
        <v>0</v>
      </c>
      <c r="S18" s="114" t="e">
        <f t="shared" si="22"/>
        <v>#DIV/0!</v>
      </c>
      <c r="T18" s="113">
        <f t="shared" si="22"/>
        <v>0</v>
      </c>
      <c r="U18" s="114" t="e">
        <f t="shared" si="22"/>
        <v>#DIV/0!</v>
      </c>
      <c r="V18" s="113">
        <f t="shared" si="22"/>
        <v>0</v>
      </c>
      <c r="W18" s="114" t="e">
        <f t="shared" si="22"/>
        <v>#DIV/0!</v>
      </c>
      <c r="X18" s="78"/>
      <c r="Y18" s="78"/>
      <c r="Z18" s="78"/>
      <c r="AA18" s="78"/>
    </row>
    <row r="19" spans="1:27" ht="18" x14ac:dyDescent="0.3">
      <c r="A19" s="83" t="s">
        <v>141</v>
      </c>
      <c r="B19" s="158" t="e">
        <f>B18/$J$18</f>
        <v>#DIV/0!</v>
      </c>
      <c r="D19" s="158" t="e">
        <f>D18/$J$18</f>
        <v>#DIV/0!</v>
      </c>
      <c r="F19" s="158" t="e">
        <f>F18/$J$18</f>
        <v>#DIV/0!</v>
      </c>
      <c r="H19" s="158" t="e">
        <f>H18/$J$18</f>
        <v>#DIV/0!</v>
      </c>
      <c r="X19" s="78"/>
      <c r="Y19" s="78"/>
      <c r="Z19" s="78"/>
      <c r="AA19" s="78"/>
    </row>
    <row r="20" spans="1:27" ht="56.4" customHeight="1" x14ac:dyDescent="0.3">
      <c r="J20" s="84">
        <v>211123</v>
      </c>
      <c r="P20" s="139"/>
      <c r="Q20" s="139"/>
      <c r="R20" s="139"/>
      <c r="S20" s="139"/>
      <c r="T20" s="139"/>
      <c r="U20" s="139"/>
      <c r="V20" s="139"/>
      <c r="W20" s="139"/>
      <c r="X20" s="78"/>
      <c r="Y20" s="78"/>
      <c r="Z20" s="78"/>
      <c r="AA20" s="78"/>
    </row>
    <row r="21" spans="1:27" x14ac:dyDescent="0.3">
      <c r="A21" s="117"/>
      <c r="B21" s="160"/>
      <c r="C21" s="160"/>
      <c r="D21" s="160"/>
      <c r="E21" s="160"/>
      <c r="F21" s="160"/>
      <c r="G21" s="160"/>
      <c r="H21" s="160"/>
      <c r="I21" s="160"/>
      <c r="J21" s="160"/>
    </row>
    <row r="22" spans="1:27" x14ac:dyDescent="0.3">
      <c r="A22" s="117"/>
      <c r="B22" s="160"/>
      <c r="C22" s="160"/>
      <c r="D22" s="160"/>
      <c r="E22" s="160"/>
      <c r="F22" s="160"/>
      <c r="G22" s="160"/>
      <c r="H22" s="160"/>
      <c r="I22" s="160"/>
      <c r="J22" s="160"/>
    </row>
    <row r="23" spans="1:27" x14ac:dyDescent="0.3">
      <c r="A23" s="117"/>
      <c r="B23" s="160"/>
      <c r="C23" s="160"/>
      <c r="D23" s="160"/>
      <c r="E23" s="162"/>
      <c r="F23" s="83"/>
      <c r="G23" s="83"/>
      <c r="H23" s="83"/>
      <c r="I23" s="160"/>
      <c r="J23" s="160"/>
    </row>
    <row r="24" spans="1:27" x14ac:dyDescent="0.3">
      <c r="A24" s="117"/>
      <c r="B24" s="160"/>
      <c r="C24" s="160"/>
      <c r="D24" s="160"/>
      <c r="E24" s="162"/>
      <c r="F24" s="160"/>
      <c r="G24" s="160"/>
      <c r="H24" s="160"/>
      <c r="I24" s="160"/>
      <c r="J24" s="160"/>
    </row>
    <row r="25" spans="1:27" x14ac:dyDescent="0.3">
      <c r="A25" s="117"/>
      <c r="B25" s="160"/>
      <c r="C25" s="160"/>
      <c r="D25" s="160"/>
      <c r="E25" s="162"/>
    </row>
    <row r="26" spans="1:27" x14ac:dyDescent="0.3">
      <c r="A26" s="117"/>
      <c r="B26" s="160"/>
      <c r="C26" s="160"/>
      <c r="D26" s="160"/>
      <c r="E26" s="162"/>
    </row>
    <row r="27" spans="1:27" ht="58.2" customHeight="1" x14ac:dyDescent="0.3">
      <c r="A27" s="117"/>
      <c r="B27" s="160"/>
      <c r="C27" s="160"/>
      <c r="D27" s="160"/>
      <c r="E27" s="160"/>
    </row>
    <row r="28" spans="1:27" x14ac:dyDescent="0.3">
      <c r="A28" s="117"/>
      <c r="B28" s="160"/>
      <c r="C28" s="160"/>
      <c r="D28" s="160"/>
      <c r="E28" s="160"/>
    </row>
    <row r="29" spans="1:27" x14ac:dyDescent="0.3">
      <c r="A29" s="117"/>
      <c r="B29" s="160"/>
      <c r="C29" s="160"/>
      <c r="D29" s="160"/>
      <c r="E29" s="160"/>
    </row>
    <row r="30" spans="1:27" x14ac:dyDescent="0.3">
      <c r="A30" s="117"/>
      <c r="B30" s="160"/>
      <c r="C30" s="160"/>
      <c r="D30" s="160"/>
      <c r="E30" s="160"/>
    </row>
    <row r="31" spans="1:27" x14ac:dyDescent="0.3">
      <c r="A31" s="117"/>
      <c r="B31" s="160"/>
      <c r="C31" s="160"/>
      <c r="D31" s="160"/>
      <c r="E31" s="160"/>
    </row>
    <row r="32" spans="1:27" x14ac:dyDescent="0.3">
      <c r="A32" s="117"/>
      <c r="B32" s="160"/>
      <c r="C32" s="160"/>
      <c r="D32" s="160"/>
      <c r="E32" s="160"/>
    </row>
    <row r="33" spans="1:5" x14ac:dyDescent="0.3">
      <c r="A33" s="117"/>
      <c r="B33" s="160"/>
      <c r="C33" s="160"/>
      <c r="D33" s="160"/>
      <c r="E33" s="160"/>
    </row>
    <row r="34" spans="1:5" x14ac:dyDescent="0.3">
      <c r="A34" s="117"/>
      <c r="B34" s="160"/>
      <c r="C34" s="160"/>
      <c r="D34" s="160"/>
      <c r="E34" s="160"/>
    </row>
    <row r="35" spans="1:5" x14ac:dyDescent="0.3">
      <c r="A35" s="117"/>
      <c r="B35" s="160"/>
      <c r="C35" s="160"/>
      <c r="D35" s="160"/>
      <c r="E35" s="160"/>
    </row>
    <row r="36" spans="1:5" x14ac:dyDescent="0.3">
      <c r="A36" s="117"/>
      <c r="B36" s="160"/>
      <c r="C36" s="160"/>
      <c r="D36" s="160"/>
      <c r="E36" s="160"/>
    </row>
    <row r="37" spans="1:5" x14ac:dyDescent="0.3">
      <c r="A37" s="117"/>
      <c r="B37" s="160"/>
      <c r="C37" s="160"/>
      <c r="D37" s="160"/>
      <c r="E37" s="160"/>
    </row>
    <row r="38" spans="1:5" x14ac:dyDescent="0.3">
      <c r="A38" s="117"/>
      <c r="B38" s="160"/>
      <c r="C38" s="160"/>
      <c r="D38" s="160"/>
      <c r="E38" s="160"/>
    </row>
    <row r="39" spans="1:5" x14ac:dyDescent="0.3">
      <c r="A39" s="117"/>
      <c r="B39" s="160"/>
      <c r="C39" s="160"/>
      <c r="D39" s="160"/>
      <c r="E39" s="160"/>
    </row>
    <row r="40" spans="1:5" x14ac:dyDescent="0.3">
      <c r="A40" s="117"/>
      <c r="B40" s="160"/>
      <c r="C40" s="160"/>
      <c r="D40" s="160"/>
      <c r="E40" s="160"/>
    </row>
    <row r="41" spans="1:5" x14ac:dyDescent="0.3">
      <c r="A41" s="117"/>
      <c r="B41" s="160"/>
      <c r="C41" s="160"/>
      <c r="D41" s="160"/>
      <c r="E41" s="160"/>
    </row>
    <row r="42" spans="1:5" x14ac:dyDescent="0.3">
      <c r="A42" s="117"/>
      <c r="B42" s="160"/>
      <c r="C42" s="160"/>
      <c r="D42" s="160"/>
      <c r="E42" s="160"/>
    </row>
    <row r="43" spans="1:5" x14ac:dyDescent="0.3">
      <c r="A43" s="117"/>
      <c r="B43" s="160"/>
      <c r="C43" s="160"/>
      <c r="D43" s="160"/>
      <c r="E43" s="160"/>
    </row>
    <row r="44" spans="1:5" x14ac:dyDescent="0.3">
      <c r="A44" s="117"/>
      <c r="B44" s="160"/>
      <c r="C44" s="160"/>
      <c r="D44" s="160"/>
      <c r="E44" s="160"/>
    </row>
    <row r="45" spans="1:5" x14ac:dyDescent="0.3">
      <c r="A45" s="117"/>
      <c r="B45" s="160"/>
      <c r="C45" s="160"/>
      <c r="D45" s="160"/>
      <c r="E45" s="160"/>
    </row>
    <row r="46" spans="1:5" x14ac:dyDescent="0.3">
      <c r="A46" s="117"/>
      <c r="B46" s="160"/>
      <c r="C46" s="160"/>
      <c r="D46" s="160"/>
      <c r="E46" s="160"/>
    </row>
    <row r="47" spans="1:5" x14ac:dyDescent="0.3">
      <c r="A47" s="117"/>
      <c r="B47" s="160"/>
      <c r="C47" s="160"/>
      <c r="D47" s="160"/>
      <c r="E47" s="160"/>
    </row>
    <row r="48" spans="1:5" x14ac:dyDescent="0.3">
      <c r="A48" s="117"/>
      <c r="B48" s="160"/>
      <c r="C48" s="160"/>
      <c r="D48" s="160"/>
      <c r="E48" s="160"/>
    </row>
    <row r="56" spans="1:15" x14ac:dyDescent="0.3">
      <c r="A56" s="217" t="s">
        <v>99</v>
      </c>
      <c r="B56" s="218"/>
      <c r="C56" s="218"/>
      <c r="D56" s="218"/>
      <c r="E56" s="218"/>
      <c r="F56" s="218"/>
      <c r="G56" s="218"/>
      <c r="H56" s="218"/>
      <c r="I56" s="218"/>
      <c r="J56" s="218"/>
      <c r="K56" s="218"/>
      <c r="L56" s="218"/>
      <c r="M56" s="218"/>
      <c r="N56" s="218"/>
      <c r="O56" s="218"/>
    </row>
  </sheetData>
  <mergeCells count="13">
    <mergeCell ref="A56:O56"/>
    <mergeCell ref="B3:C3"/>
    <mergeCell ref="D3:E3"/>
    <mergeCell ref="F3:G3"/>
    <mergeCell ref="H3:I3"/>
    <mergeCell ref="J3:K3"/>
    <mergeCell ref="L4:L18"/>
    <mergeCell ref="A2:W2"/>
    <mergeCell ref="N3:O3"/>
    <mergeCell ref="P3:Q3"/>
    <mergeCell ref="R3:S3"/>
    <mergeCell ref="T3:U3"/>
    <mergeCell ref="V3:W3"/>
  </mergeCells>
  <pageMargins left="0.7" right="0.7" top="0.75" bottom="0.75" header="0.3" footer="0.3"/>
  <pageSetup paperSize="8" scale="80" fitToHeight="0"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O14"/>
  <sheetViews>
    <sheetView workbookViewId="0">
      <selection activeCell="C18" sqref="C18"/>
    </sheetView>
  </sheetViews>
  <sheetFormatPr baseColWidth="10" defaultRowHeight="14.4" x14ac:dyDescent="0.3"/>
  <cols>
    <col min="1" max="1" width="24.6640625" customWidth="1"/>
    <col min="2" max="2" width="29.21875" bestFit="1" customWidth="1"/>
    <col min="3" max="3" width="39.6640625" customWidth="1"/>
    <col min="5" max="8" width="13.6640625" customWidth="1"/>
    <col min="9" max="9" width="12.88671875" bestFit="1" customWidth="1"/>
  </cols>
  <sheetData>
    <row r="1" spans="1:223" ht="60.6" customHeight="1" x14ac:dyDescent="0.3"/>
    <row r="2" spans="1:223" s="168" customFormat="1" ht="21" customHeight="1" x14ac:dyDescent="0.3">
      <c r="A2" s="227" t="s">
        <v>184</v>
      </c>
      <c r="B2" s="227"/>
      <c r="C2" s="227"/>
      <c r="D2" s="227"/>
      <c r="E2" s="227"/>
      <c r="F2" s="227"/>
      <c r="G2" s="227"/>
      <c r="H2" s="227"/>
      <c r="I2" s="227"/>
      <c r="J2" s="167"/>
      <c r="K2" s="167"/>
      <c r="L2" s="167"/>
      <c r="M2" s="167"/>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row>
    <row r="3" spans="1:223" s="83" customFormat="1" ht="15.6" x14ac:dyDescent="0.3">
      <c r="A3" s="117"/>
      <c r="B3" s="160"/>
      <c r="C3" s="160"/>
      <c r="F3" s="160"/>
      <c r="H3" s="115"/>
      <c r="I3" s="116"/>
      <c r="J3" s="115"/>
      <c r="K3" s="116"/>
      <c r="L3" s="115"/>
      <c r="M3" s="116"/>
    </row>
    <row r="4" spans="1:223" s="83" customFormat="1" ht="59.4" customHeight="1" x14ac:dyDescent="0.3">
      <c r="A4" s="225" t="s">
        <v>160</v>
      </c>
      <c r="B4" s="226"/>
      <c r="C4" s="226"/>
      <c r="D4" s="226"/>
      <c r="E4" s="226"/>
      <c r="F4" s="226"/>
      <c r="G4" s="226"/>
      <c r="H4" s="226"/>
      <c r="I4" s="226"/>
      <c r="J4" s="115"/>
      <c r="K4" s="116"/>
      <c r="L4" s="115"/>
      <c r="M4" s="116"/>
    </row>
    <row r="5" spans="1:223" s="83" customFormat="1" ht="15.6" x14ac:dyDescent="0.3">
      <c r="A5" s="117"/>
      <c r="B5" s="160"/>
      <c r="C5" s="160"/>
      <c r="F5" s="160"/>
      <c r="H5" s="115"/>
      <c r="I5" s="116"/>
      <c r="J5" s="115"/>
      <c r="K5" s="116"/>
      <c r="L5" s="115"/>
      <c r="M5" s="116"/>
    </row>
    <row r="6" spans="1:223" s="163" customFormat="1" ht="18.600000000000001" customHeight="1" x14ac:dyDescent="0.3">
      <c r="A6" s="228" t="s">
        <v>150</v>
      </c>
      <c r="B6" s="230" t="s">
        <v>151</v>
      </c>
      <c r="C6" s="229" t="s">
        <v>159</v>
      </c>
      <c r="D6" s="229" t="s">
        <v>13</v>
      </c>
      <c r="E6" s="228" t="s">
        <v>153</v>
      </c>
      <c r="F6" s="228"/>
      <c r="G6" s="228"/>
      <c r="H6" s="228"/>
      <c r="I6" s="223" t="s">
        <v>26</v>
      </c>
      <c r="J6" s="169"/>
      <c r="K6" s="170"/>
      <c r="L6" s="169"/>
      <c r="M6" s="170"/>
    </row>
    <row r="7" spans="1:223" s="163" customFormat="1" ht="18" customHeight="1" x14ac:dyDescent="0.3">
      <c r="A7" s="228"/>
      <c r="B7" s="230"/>
      <c r="C7" s="229"/>
      <c r="D7" s="229"/>
      <c r="E7" s="177" t="str">
        <f>'Budget prévisionnel projet'!$B$3</f>
        <v>Structure 1</v>
      </c>
      <c r="F7" s="177" t="str">
        <f>'Budget prévisionnel projet'!$D$3</f>
        <v>Structure 2</v>
      </c>
      <c r="G7" s="177" t="str">
        <f>'Budget prévisionnel projet'!$F$3</f>
        <v>Structure 3</v>
      </c>
      <c r="H7" s="177" t="str">
        <f>'Budget prévisionnel projet'!$H$3</f>
        <v>Structure 4</v>
      </c>
      <c r="I7" s="224"/>
      <c r="J7" s="169"/>
      <c r="K7" s="170"/>
      <c r="L7" s="169"/>
      <c r="M7" s="170"/>
    </row>
    <row r="8" spans="1:223" s="163" customFormat="1" ht="26.4" customHeight="1" x14ac:dyDescent="0.3">
      <c r="A8" s="237" t="s">
        <v>185</v>
      </c>
      <c r="B8" s="172" t="s">
        <v>152</v>
      </c>
      <c r="C8" s="235" t="s">
        <v>149</v>
      </c>
      <c r="D8" s="234">
        <v>0.3</v>
      </c>
      <c r="E8" s="174">
        <f>'Budget prévisionnel projet'!$N$7*'Quotes-parts'!D8</f>
        <v>0</v>
      </c>
      <c r="F8" s="174">
        <f>'Budget prévisionnel projet'!$P$7*'Quotes-parts'!D8</f>
        <v>0</v>
      </c>
      <c r="G8" s="174">
        <f>'Budget prévisionnel projet'!$R$7*'Quotes-parts'!D8</f>
        <v>0</v>
      </c>
      <c r="H8" s="174">
        <f>'Budget prévisionnel projet'!$T$7*'Quotes-parts'!D8</f>
        <v>0</v>
      </c>
      <c r="I8" s="175">
        <f>SUM(E8:H8)</f>
        <v>0</v>
      </c>
      <c r="J8" s="169"/>
      <c r="K8" s="170"/>
      <c r="L8" s="169"/>
      <c r="M8" s="170"/>
    </row>
    <row r="9" spans="1:223" s="163" customFormat="1" ht="26.4" customHeight="1" x14ac:dyDescent="0.3">
      <c r="A9" s="237"/>
      <c r="B9" s="173" t="s">
        <v>154</v>
      </c>
      <c r="C9" s="236" t="s">
        <v>155</v>
      </c>
      <c r="D9" s="234">
        <v>0.3</v>
      </c>
      <c r="E9" s="174">
        <f>'Budget prévisionnel projet'!$N$7*'Quotes-parts'!D9</f>
        <v>0</v>
      </c>
      <c r="F9" s="174">
        <f>'Budget prévisionnel projet'!$P$7*'Quotes-parts'!D9</f>
        <v>0</v>
      </c>
      <c r="G9" s="174">
        <f>'Budget prévisionnel projet'!$R$7*'Quotes-parts'!D9</f>
        <v>0</v>
      </c>
      <c r="H9" s="174">
        <f>'Budget prévisionnel projet'!$T$7*'Quotes-parts'!D9</f>
        <v>0</v>
      </c>
      <c r="I9" s="175">
        <f t="shared" ref="I9:I10" si="0">SUM(E9:H9)</f>
        <v>0</v>
      </c>
      <c r="J9" s="169"/>
      <c r="K9" s="170"/>
      <c r="L9" s="169"/>
      <c r="M9" s="170"/>
    </row>
    <row r="10" spans="1:223" s="163" customFormat="1" ht="26.4" customHeight="1" x14ac:dyDescent="0.3">
      <c r="A10" s="237"/>
      <c r="B10" s="173" t="s">
        <v>156</v>
      </c>
      <c r="C10" s="236" t="s">
        <v>157</v>
      </c>
      <c r="D10" s="234">
        <v>0.4</v>
      </c>
      <c r="E10" s="174">
        <f>'Budget prévisionnel projet'!$N$7*'Quotes-parts'!D10</f>
        <v>0</v>
      </c>
      <c r="F10" s="174">
        <f>'Budget prévisionnel projet'!$P$7*'Quotes-parts'!D10</f>
        <v>0</v>
      </c>
      <c r="G10" s="174">
        <f>'Budget prévisionnel projet'!$R$7*'Quotes-parts'!D10</f>
        <v>0</v>
      </c>
      <c r="H10" s="174">
        <f>'Budget prévisionnel projet'!$T$7*'Quotes-parts'!D10</f>
        <v>0</v>
      </c>
      <c r="I10" s="175">
        <f t="shared" si="0"/>
        <v>0</v>
      </c>
      <c r="J10" s="169"/>
      <c r="K10" s="170"/>
      <c r="L10" s="169"/>
      <c r="M10" s="170"/>
    </row>
    <row r="11" spans="1:223" s="163" customFormat="1" ht="26.4" customHeight="1" x14ac:dyDescent="0.3">
      <c r="A11" s="221" t="s">
        <v>158</v>
      </c>
      <c r="B11" s="222"/>
      <c r="C11" s="222"/>
      <c r="D11" s="222"/>
      <c r="E11" s="176">
        <f>SUM(E8:E10)</f>
        <v>0</v>
      </c>
      <c r="F11" s="176">
        <f t="shared" ref="F11:I11" si="1">SUM(F8:F10)</f>
        <v>0</v>
      </c>
      <c r="G11" s="176">
        <f t="shared" si="1"/>
        <v>0</v>
      </c>
      <c r="H11" s="176">
        <f t="shared" si="1"/>
        <v>0</v>
      </c>
      <c r="I11" s="176">
        <f t="shared" si="1"/>
        <v>0</v>
      </c>
      <c r="J11" s="169"/>
      <c r="K11" s="170"/>
      <c r="L11" s="169"/>
      <c r="M11" s="170"/>
    </row>
    <row r="12" spans="1:223" s="171" customFormat="1" x14ac:dyDescent="0.3"/>
    <row r="13" spans="1:223" s="171" customFormat="1" x14ac:dyDescent="0.3"/>
    <row r="14" spans="1:223" s="171" customFormat="1" x14ac:dyDescent="0.3"/>
  </sheetData>
  <mergeCells count="10">
    <mergeCell ref="A2:I2"/>
    <mergeCell ref="E6:H6"/>
    <mergeCell ref="D6:D7"/>
    <mergeCell ref="C6:C7"/>
    <mergeCell ref="B6:B7"/>
    <mergeCell ref="A6:A7"/>
    <mergeCell ref="A11:D11"/>
    <mergeCell ref="I6:I7"/>
    <mergeCell ref="A4:I4"/>
    <mergeCell ref="A8:A10"/>
  </mergeCells>
  <pageMargins left="0.25" right="0.25" top="0.75" bottom="0.75" header="0.3" footer="0.3"/>
  <pageSetup paperSize="9" scale="82" fitToHeight="0"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7F2F519D48ED499CE6ACF9774B650E" ma:contentTypeVersion="21" ma:contentTypeDescription="Crée un document." ma:contentTypeScope="" ma:versionID="f31f53c3d48048c5d87a1d4dd748ce57">
  <xsd:schema xmlns:xsd="http://www.w3.org/2001/XMLSchema" xmlns:xs="http://www.w3.org/2001/XMLSchema" xmlns:p="http://schemas.microsoft.com/office/2006/metadata/properties" xmlns:ns2="3daa46ea-af3d-4001-8e3b-331e22b52c8a" xmlns:ns3="85a5d83a-ca5f-4e82-a15a-e7137a362387" targetNamespace="http://schemas.microsoft.com/office/2006/metadata/properties" ma:root="true" ma:fieldsID="b5da9560265eba4d61f1aa381df910e7" ns2:_="" ns3:_="">
    <xsd:import namespace="3daa46ea-af3d-4001-8e3b-331e22b52c8a"/>
    <xsd:import namespace="85a5d83a-ca5f-4e82-a15a-e7137a3623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CR" minOccurs="0"/>
                <xsd:element ref="ns2:MediaServiceAutoKeyPoints" minOccurs="0"/>
                <xsd:element ref="ns2:MediaServiceKeyPoints" minOccurs="0"/>
                <xsd:element ref="ns2:MediaServiceLocation" minOccurs="0"/>
                <xsd:element ref="ns3:TaxCatchAll" minOccurs="0"/>
                <xsd:element ref="ns2:lcf76f155ced4ddcb4097134ff3c332f"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aa46ea-af3d-4001-8e3b-331e22b52c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adea0c76-54e0-44b6-9368-bd29acc106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État de validation" ma:internalName="_x00c9_tat_x0020_de_x0020_validation">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a5d83a-ca5f-4e82-a15a-e7137a362387"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58fa5530-da48-464e-9601-01b68a528422}" ma:internalName="TaxCatchAll" ma:showField="CatchAllData" ma:web="85a5d83a-ca5f-4e82-a15a-e7137a3623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980D6E-E09E-4E33-8B71-957F192D1EF3}"/>
</file>

<file path=customXml/itemProps2.xml><?xml version="1.0" encoding="utf-8"?>
<ds:datastoreItem xmlns:ds="http://schemas.openxmlformats.org/officeDocument/2006/customXml" ds:itemID="{79F696E7-8F8D-48D1-9D43-57CBC358E1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repart jours</vt:lpstr>
      <vt:lpstr>Salaires</vt:lpstr>
      <vt:lpstr>Déplacements, mission</vt:lpstr>
      <vt:lpstr>Frais directs</vt:lpstr>
      <vt:lpstr>Amortissement</vt:lpstr>
      <vt:lpstr>Budget prévisionnel</vt:lpstr>
      <vt:lpstr>Budget prévisionnel projet</vt:lpstr>
      <vt:lpstr>Quotes-parts</vt:lpstr>
      <vt:lpstr>'Budget prévisionnel projet'!Zone_d_impression</vt:lpstr>
      <vt:lpstr>'Quotes-parts'!Zone_d_impression</vt:lpstr>
      <vt:lpstr>'repart jours'!Zone_d_impression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Stéphane Vassel</dc:creator>
  <cp:lastModifiedBy>Stéphane Vassel</cp:lastModifiedBy>
  <cp:lastPrinted>2020-09-03T13:41:37Z</cp:lastPrinted>
  <dcterms:created xsi:type="dcterms:W3CDTF">2020-07-15T08:23:00Z</dcterms:created>
  <dcterms:modified xsi:type="dcterms:W3CDTF">2024-03-01T12:10:35Z</dcterms:modified>
</cp:coreProperties>
</file>